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19440" windowHeight="11985" tabRatio="917"/>
  </bookViews>
  <sheets>
    <sheet name="Precios EWSD" sheetId="2" r:id="rId1"/>
    <sheet name="Precios Servidores Node C." sheetId="9" r:id="rId2"/>
    <sheet name="Precios IMS" sheetId="12" r:id="rId3"/>
    <sheet name="Precios MSAN IMS " sheetId="13" r:id="rId4"/>
    <sheet name="Precios Central NGN ALU" sheetId="4" r:id="rId5"/>
    <sheet name="PRECIOS NODOS NGN ALU-INDOOR" sheetId="6" r:id="rId6"/>
    <sheet name="Precios Nodos NGN-OUTDOOR" sheetId="11" r:id="rId7"/>
    <sheet name="Precios Plataforma Intl." sheetId="17" r:id="rId8"/>
    <sheet name="Precios Serv. Corp. Int." sheetId="16" r:id="rId9"/>
    <sheet name="Precios PBX" sheetId="15" r:id="rId10"/>
    <sheet name="Nodos MSAN Capacidad" sheetId="1" r:id="rId11"/>
    <sheet name="Capacidad Indoors" sheetId="7" r:id="rId12"/>
    <sheet name="Capacidad Outdoors" sheetId="14" r:id="rId13"/>
    <sheet name="Central Int. NGN Huawei" sheetId="10" r:id="rId14"/>
  </sheets>
  <definedNames>
    <definedName name="_xlnm.Print_Area" localSheetId="11">'Capacidad Indoors'!$A$1:$D$38</definedName>
    <definedName name="_xlnm.Print_Area" localSheetId="0">'Precios EWSD'!$A$1:$I$219</definedName>
    <definedName name="_xlnm.Print_Area" localSheetId="5">'PRECIOS NODOS NGN ALU-INDOOR'!$A$1:$D$30</definedName>
    <definedName name="_xlnm.Print_Area" localSheetId="1">'Precios Servidores Node C.'!$A$1:$J$52</definedName>
    <definedName name="_xlnm.Print_Titles" localSheetId="0">'Precios EWSD'!$1:$1</definedName>
  </definedNames>
  <calcPr calcId="145621"/>
</workbook>
</file>

<file path=xl/calcChain.xml><?xml version="1.0" encoding="utf-8"?>
<calcChain xmlns="http://schemas.openxmlformats.org/spreadsheetml/2006/main">
  <c r="E9" i="16" l="1"/>
  <c r="I17" i="1" l="1"/>
  <c r="H16" i="1"/>
  <c r="H15" i="1"/>
  <c r="H14" i="1"/>
  <c r="H13" i="1"/>
  <c r="H12" i="1"/>
  <c r="H11" i="1"/>
  <c r="H10" i="1"/>
  <c r="H9" i="1"/>
  <c r="H8" i="1"/>
  <c r="H17" i="1" s="1"/>
  <c r="H7" i="1"/>
  <c r="D8" i="16" l="1"/>
  <c r="D7" i="16"/>
  <c r="D5" i="16"/>
  <c r="D6" i="16"/>
  <c r="D33" i="14" l="1"/>
  <c r="D5" i="11" l="1"/>
  <c r="D6" i="11"/>
  <c r="D7" i="11"/>
  <c r="D8" i="11"/>
  <c r="D9" i="11"/>
  <c r="D10" i="11"/>
  <c r="D11" i="11"/>
  <c r="D12" i="11"/>
  <c r="D13" i="11"/>
  <c r="D14" i="11"/>
  <c r="A15" i="11"/>
  <c r="D15" i="11" s="1"/>
  <c r="D16" i="11"/>
  <c r="D17" i="11"/>
  <c r="D18" i="11"/>
  <c r="D19" i="11"/>
  <c r="D20" i="11"/>
  <c r="D21" i="11"/>
  <c r="D22" i="11"/>
  <c r="D23" i="11"/>
  <c r="D24" i="11"/>
  <c r="D25" i="11"/>
  <c r="D26" i="11"/>
  <c r="D27" i="11" l="1"/>
  <c r="D29" i="11" s="1"/>
  <c r="J49" i="9"/>
  <c r="D38" i="7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A22" i="6"/>
  <c r="D22" i="6" s="1"/>
  <c r="D23" i="6"/>
  <c r="D24" i="6"/>
  <c r="D25" i="6"/>
  <c r="D26" i="6"/>
  <c r="D27" i="6"/>
  <c r="C7" i="4"/>
  <c r="C12" i="4"/>
  <c r="C17" i="4"/>
  <c r="C22" i="4"/>
  <c r="C30" i="4"/>
  <c r="C37" i="4"/>
  <c r="C49" i="4"/>
  <c r="C56" i="4"/>
  <c r="C61" i="4"/>
  <c r="D28" i="6" l="1"/>
  <c r="D30" i="6" s="1"/>
  <c r="I3" i="2"/>
  <c r="A4" i="2"/>
  <c r="A5" i="2" s="1"/>
  <c r="A6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6" i="2" s="1"/>
  <c r="A28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I4" i="2"/>
  <c r="I5" i="2"/>
  <c r="I6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H219" i="2"/>
  <c r="I219" i="2" l="1"/>
  <c r="G17" i="1"/>
</calcChain>
</file>

<file path=xl/sharedStrings.xml><?xml version="1.0" encoding="utf-8"?>
<sst xmlns="http://schemas.openxmlformats.org/spreadsheetml/2006/main" count="1961" uniqueCount="946">
  <si>
    <t>Tipo de Nodo</t>
  </si>
  <si>
    <t>Cant.</t>
  </si>
  <si>
    <t>CAL</t>
  </si>
  <si>
    <t>Numeración</t>
  </si>
  <si>
    <t>Indoor</t>
  </si>
  <si>
    <t>Outdoor</t>
  </si>
  <si>
    <t>Buena Vista II</t>
  </si>
  <si>
    <t>Buena Vista I</t>
  </si>
  <si>
    <t>San Isidro I</t>
  </si>
  <si>
    <t>San Isidro II</t>
  </si>
  <si>
    <t>San Isidro III</t>
  </si>
  <si>
    <t>San Pedro I</t>
  </si>
  <si>
    <t>San Pedro II</t>
  </si>
  <si>
    <t>San Pedro III</t>
  </si>
  <si>
    <t>Santa Maria</t>
  </si>
  <si>
    <t>San Francisco</t>
  </si>
  <si>
    <t>7270000 / 7271999</t>
  </si>
  <si>
    <t>7272000 / 7272999</t>
  </si>
  <si>
    <t>7273000 / 7273999</t>
  </si>
  <si>
    <t>7274000 / 7274999</t>
  </si>
  <si>
    <t>7275000 / 7275999</t>
  </si>
  <si>
    <t>7276000 / 7276999</t>
  </si>
  <si>
    <t>7277000 / 7277999</t>
  </si>
  <si>
    <t>7278000 / 7278999</t>
  </si>
  <si>
    <t>7279000 / 7279999</t>
  </si>
  <si>
    <t>7280000 / 7280999</t>
  </si>
  <si>
    <t>CAPACIDAD INSTALADA POTS</t>
  </si>
  <si>
    <t>Nombre Nodo de Acceso</t>
  </si>
  <si>
    <t>TOTALES</t>
  </si>
  <si>
    <t>RDLU</t>
  </si>
  <si>
    <t>YGUAZU</t>
  </si>
  <si>
    <t>SANTA ROSA DEL MONDAY</t>
  </si>
  <si>
    <t>SHELTER 700</t>
  </si>
  <si>
    <t>SAN ALBERTO</t>
  </si>
  <si>
    <t>SHOPING AMERICA</t>
  </si>
  <si>
    <t>350/360</t>
  </si>
  <si>
    <t>2 SHELTER 700 I</t>
  </si>
  <si>
    <t>SALTOS DEL GUAIRA</t>
  </si>
  <si>
    <t>SHELTER 700 I</t>
  </si>
  <si>
    <t>PUENTE KYJHA</t>
  </si>
  <si>
    <t>SHELTER 400</t>
  </si>
  <si>
    <t>NUEVA ESPERANZA</t>
  </si>
  <si>
    <t>NARANJAL</t>
  </si>
  <si>
    <t>MAYOR OTAÑO</t>
  </si>
  <si>
    <t>JUAN LEON MALLORQUIN</t>
  </si>
  <si>
    <t>JUAN E´OLEARY</t>
  </si>
  <si>
    <t>SHELTER 350 F</t>
  </si>
  <si>
    <t>JOSE DOMINGO OCAMPOS</t>
  </si>
  <si>
    <t>150/180</t>
  </si>
  <si>
    <t>HERNANDARIAS</t>
  </si>
  <si>
    <t>SHELTER 350 I</t>
  </si>
  <si>
    <t>CORPUS CHRISTI</t>
  </si>
  <si>
    <t>CEDRALES</t>
  </si>
  <si>
    <t>80 - 200</t>
  </si>
  <si>
    <t>MINGA GUAZU</t>
  </si>
  <si>
    <t>CARGILL</t>
  </si>
  <si>
    <t>SHELTER 350</t>
  </si>
  <si>
    <t>RAUL PEÑA</t>
  </si>
  <si>
    <t>KRESSBURGO</t>
  </si>
  <si>
    <t>LA PALOMA</t>
  </si>
  <si>
    <t>KATUETE</t>
  </si>
  <si>
    <t>280 - 310</t>
  </si>
  <si>
    <t>2 SHELTER 700 F O.</t>
  </si>
  <si>
    <t>PARANA COUNTRY CLUB</t>
  </si>
  <si>
    <t>KM 12 RUTA 7</t>
  </si>
  <si>
    <t>RDLU-CONT. 1</t>
  </si>
  <si>
    <t>KM 8,5 CAAGUY RORY</t>
  </si>
  <si>
    <t>130 - 230/240</t>
  </si>
  <si>
    <t>RDLU-CONT. 3</t>
  </si>
  <si>
    <t>KM 6,5 SAN ISIDRO</t>
  </si>
  <si>
    <t>RDLU-CONT. 2</t>
  </si>
  <si>
    <t>KM 6,5 ÑASAINDY</t>
  </si>
  <si>
    <t>10/60 - 220 - 290</t>
  </si>
  <si>
    <t>CENTRAL</t>
  </si>
  <si>
    <t>CDE-KM 4,5</t>
  </si>
  <si>
    <t>170/180</t>
  </si>
  <si>
    <t>RDLU-CONT.</t>
  </si>
  <si>
    <t>SANTA ANA</t>
  </si>
  <si>
    <t>190/220 - 270/280</t>
  </si>
  <si>
    <t>PDTE. FRANCO</t>
  </si>
  <si>
    <t>10/160 - 240/260</t>
  </si>
  <si>
    <t>CDE-CENTRO</t>
  </si>
  <si>
    <t>CENTRO PRIMARIO CIUDAD DEL ESTE</t>
  </si>
  <si>
    <t>VILLA FLORIDA</t>
  </si>
  <si>
    <t>SANTA ROSA MISIONES</t>
  </si>
  <si>
    <t>SANTA MARIA MISIONES</t>
  </si>
  <si>
    <t>SAN PEDRO DEL PARANA</t>
  </si>
  <si>
    <t>SAN PATRICIO MISIONES</t>
  </si>
  <si>
    <t>SAN MIGUEL MISIONES</t>
  </si>
  <si>
    <t>SAN COSME Y DAMIAN</t>
  </si>
  <si>
    <t>PIRAPO</t>
  </si>
  <si>
    <t>OBLIGADO</t>
  </si>
  <si>
    <t>NATALIO</t>
  </si>
  <si>
    <t>MARIA AUXILIADORA</t>
  </si>
  <si>
    <t>LA PAZ</t>
  </si>
  <si>
    <t>HOHENAU</t>
  </si>
  <si>
    <t>GENERAL DELGADO</t>
  </si>
  <si>
    <t>GENERAL ARTIGAS</t>
  </si>
  <si>
    <t>FRAM</t>
  </si>
  <si>
    <t>190/200</t>
  </si>
  <si>
    <t>CORONEL BOGADO</t>
  </si>
  <si>
    <t>CARMEN DEL PARANA</t>
  </si>
  <si>
    <t>BELLA VISTA SUR</t>
  </si>
  <si>
    <t>SAN RAMON</t>
  </si>
  <si>
    <t>SANTIAGO</t>
  </si>
  <si>
    <t>YABEBYRY</t>
  </si>
  <si>
    <t xml:space="preserve">240/250 </t>
  </si>
  <si>
    <t>AYOLAS</t>
  </si>
  <si>
    <t>CAP. MIRANDA</t>
  </si>
  <si>
    <t>380/390</t>
  </si>
  <si>
    <t>Bº SAN PEDRO</t>
  </si>
  <si>
    <t>10/90</t>
  </si>
  <si>
    <t>ENCARNACION</t>
  </si>
  <si>
    <t>CENTRO PRIMARIO ENCARNACION</t>
  </si>
  <si>
    <t>YUTY</t>
  </si>
  <si>
    <t>YEGROS</t>
  </si>
  <si>
    <t>YATAITY</t>
  </si>
  <si>
    <t>TEBICUARY</t>
  </si>
  <si>
    <t>SAN SALVADOR</t>
  </si>
  <si>
    <t>SAN JUAN NEPOMUCENO</t>
  </si>
  <si>
    <t>ÑUMI</t>
  </si>
  <si>
    <t>ITURBE</t>
  </si>
  <si>
    <t>ITAPE</t>
  </si>
  <si>
    <t>INDEPENDENCIA</t>
  </si>
  <si>
    <t>3 DE MAYO</t>
  </si>
  <si>
    <t>NATALICIO TALAVERA</t>
  </si>
  <si>
    <t>MAURICIO JOSE TROCHE</t>
  </si>
  <si>
    <t>MACIEL</t>
  </si>
  <si>
    <t>80/90</t>
  </si>
  <si>
    <t>CAAZAPA</t>
  </si>
  <si>
    <t>MBOCAYATY DEL GUAIRA</t>
  </si>
  <si>
    <t>10/40-60/70-100</t>
  </si>
  <si>
    <t>VILLARRICA</t>
  </si>
  <si>
    <t>CENTRO PRIMARIO CORONEL OVIEDO</t>
  </si>
  <si>
    <t>SHELTER 160 A</t>
  </si>
  <si>
    <t>VILLA YGATIMI</t>
  </si>
  <si>
    <t>GUAYAYBI</t>
  </si>
  <si>
    <t>CRUCE LIBERACION</t>
  </si>
  <si>
    <t>10/20</t>
  </si>
  <si>
    <t>SAN ESTANISLAO</t>
  </si>
  <si>
    <t>YBY YAU</t>
  </si>
  <si>
    <t>CAPITAN BADO</t>
  </si>
  <si>
    <t>BELLA VISTA NORTE</t>
  </si>
  <si>
    <t>Bº OBRERO - RUTA V</t>
  </si>
  <si>
    <t>261ent-340sal</t>
  </si>
  <si>
    <t>10/60</t>
  </si>
  <si>
    <t>PEDRO JUAN CABALLERO</t>
  </si>
  <si>
    <t>VOLENDAM</t>
  </si>
  <si>
    <t>VILLA DEL ROSARIO</t>
  </si>
  <si>
    <t>140/150</t>
  </si>
  <si>
    <t>VILLA DE SAN PEDRO</t>
  </si>
  <si>
    <t>SANTA ROSA DEL AGUARAY</t>
  </si>
  <si>
    <t>SAN JOSE DE LOS ARROYOS</t>
  </si>
  <si>
    <t>ITACURUBI DEL ROSARIO</t>
  </si>
  <si>
    <t>GENERAL AQUINO</t>
  </si>
  <si>
    <t>FRIESLAND</t>
  </si>
  <si>
    <t>CURUGUATY</t>
  </si>
  <si>
    <t>CHORE</t>
  </si>
  <si>
    <t>CARAGUATAY</t>
  </si>
  <si>
    <t>CAPIIBARY</t>
  </si>
  <si>
    <t>ANTEQUERA</t>
  </si>
  <si>
    <t>SHELTER 700 F OUT.</t>
  </si>
  <si>
    <t>VILLA DEL MAESTRO</t>
  </si>
  <si>
    <t>10/40 - 70/80</t>
  </si>
  <si>
    <t>OVIEDO</t>
  </si>
  <si>
    <t>VALLE MI</t>
  </si>
  <si>
    <t>PTO. PINASCO</t>
  </si>
  <si>
    <t>PTO. CASADO</t>
  </si>
  <si>
    <t>LORETO</t>
  </si>
  <si>
    <t>FUERTE OLIMPO</t>
  </si>
  <si>
    <t>60/70</t>
  </si>
  <si>
    <t>HORQUETA</t>
  </si>
  <si>
    <t>BELEN</t>
  </si>
  <si>
    <t>10/50</t>
  </si>
  <si>
    <t>CONCEPCION</t>
  </si>
  <si>
    <t>PASO YOBAI</t>
  </si>
  <si>
    <t>70/80</t>
  </si>
  <si>
    <t>JUAN EULOGIO ESTIGARRIBIA</t>
  </si>
  <si>
    <t>JUAN MANUEL FRUTOS</t>
  </si>
  <si>
    <t>REPATRIACION</t>
  </si>
  <si>
    <t>10/30 - 50/60</t>
  </si>
  <si>
    <t>CAAGUAZU</t>
  </si>
  <si>
    <t>SAN JUAN DE ÑEEMBUCU</t>
  </si>
  <si>
    <t>PASO DE PATRIA</t>
  </si>
  <si>
    <t>GENERAL DIAZ</t>
  </si>
  <si>
    <t>LAURELES - PILAR</t>
  </si>
  <si>
    <t>SHELTER 160 In</t>
  </si>
  <si>
    <t>CERRITO - PILAR</t>
  </si>
  <si>
    <t>ALBERDI</t>
  </si>
  <si>
    <t>MAYOR MARTINEZ</t>
  </si>
  <si>
    <t>HUMAITA</t>
  </si>
  <si>
    <t>BARRIO SAN LORENZO</t>
  </si>
  <si>
    <t>10/30 - 90</t>
  </si>
  <si>
    <t>PILAR</t>
  </si>
  <si>
    <t>PARATODO</t>
  </si>
  <si>
    <t>NEULAND</t>
  </si>
  <si>
    <t>MARISCAL ESTIGARRIBIA</t>
  </si>
  <si>
    <t>30/40 - 90</t>
  </si>
  <si>
    <t>LOMA PLATA</t>
  </si>
  <si>
    <t>LOLITA</t>
  </si>
  <si>
    <t>FILADELFIA</t>
  </si>
  <si>
    <t>250/260</t>
  </si>
  <si>
    <t>TOBATI</t>
  </si>
  <si>
    <t>PIRAYU</t>
  </si>
  <si>
    <t>MBOI Y</t>
  </si>
  <si>
    <t>ITAUGUA-HOSPITAL</t>
  </si>
  <si>
    <t>270/280</t>
  </si>
  <si>
    <t xml:space="preserve"> 2 SHELTER 700 I</t>
  </si>
  <si>
    <t>EUSEBIO AYALA</t>
  </si>
  <si>
    <t>ATYRA</t>
  </si>
  <si>
    <t>310 (OUTDOOR)</t>
  </si>
  <si>
    <t>290/300</t>
  </si>
  <si>
    <t>3 SHELTER 700 I</t>
  </si>
  <si>
    <t>SAN BERNARDINO</t>
  </si>
  <si>
    <t>ALTOS</t>
  </si>
  <si>
    <t>CABAÑAS</t>
  </si>
  <si>
    <t>CAPIATA-KM 23</t>
  </si>
  <si>
    <t>CAPIATA-KM 22</t>
  </si>
  <si>
    <t>CAPIATA-KM 21</t>
  </si>
  <si>
    <t>CAPIATA-KM 17,8</t>
  </si>
  <si>
    <t>CAPIATA-KM 17</t>
  </si>
  <si>
    <t>010/030-110/120</t>
  </si>
  <si>
    <t>CAPIATA</t>
  </si>
  <si>
    <t>CENTRO PRIMARIO C21</t>
  </si>
  <si>
    <t>NUEVA ITALIA</t>
  </si>
  <si>
    <t>GUARAMBARE</t>
  </si>
  <si>
    <t>YTORORO</t>
  </si>
  <si>
    <t>110/160-290/300</t>
  </si>
  <si>
    <t>VILLA ELISA-94</t>
  </si>
  <si>
    <t>THOMPSON</t>
  </si>
  <si>
    <t>180/220-310/320</t>
  </si>
  <si>
    <t>ÑEMBY-96</t>
  </si>
  <si>
    <t>LAS LOMITAS</t>
  </si>
  <si>
    <t>BARCEQUILLO 2</t>
  </si>
  <si>
    <t>BARCEQUILLO 1</t>
  </si>
  <si>
    <t>010/90-270/280</t>
  </si>
  <si>
    <t xml:space="preserve">CENTRAL </t>
  </si>
  <si>
    <t>LAMBARE</t>
  </si>
  <si>
    <t>C90</t>
  </si>
  <si>
    <t>EMBOSCADA</t>
  </si>
  <si>
    <t>PIQUETE CUE</t>
  </si>
  <si>
    <t>70/80-130</t>
  </si>
  <si>
    <t>LIMPIO</t>
  </si>
  <si>
    <t>010/060-110/120</t>
  </si>
  <si>
    <t>M. R. ALONSO</t>
  </si>
  <si>
    <t>C75</t>
  </si>
  <si>
    <t>VALLE PUCU</t>
  </si>
  <si>
    <t>RAKIURA</t>
  </si>
  <si>
    <t>BLUE TOWER</t>
  </si>
  <si>
    <t>LUQUE-VILLA POLICIAL</t>
  </si>
  <si>
    <t>LUQUE-LAURELTY 4</t>
  </si>
  <si>
    <t>LUQUE-LAURELTY 3</t>
  </si>
  <si>
    <t>LUQUE-LAURELTY 2</t>
  </si>
  <si>
    <t>LUQUE-LAURELTY 1</t>
  </si>
  <si>
    <t>LUQUE-AEROPUERTO</t>
  </si>
  <si>
    <t>CAACUPEMI</t>
  </si>
  <si>
    <t>060/120-140-270/280</t>
  </si>
  <si>
    <t>LUQUE CENTRAL</t>
  </si>
  <si>
    <t>010/050-160/200-290/300</t>
  </si>
  <si>
    <t>SANTA MARIA</t>
  </si>
  <si>
    <t>C68</t>
  </si>
  <si>
    <t>010/350</t>
  </si>
  <si>
    <t>VILLA MORRA</t>
  </si>
  <si>
    <t>C6</t>
  </si>
  <si>
    <t>ESCOBAR</t>
  </si>
  <si>
    <t>J. AUGUSTO SALDIVAR</t>
  </si>
  <si>
    <t>LAS PIEDRAS - ITA</t>
  </si>
  <si>
    <t>YAGUARON</t>
  </si>
  <si>
    <t>SHOPING PINEDO</t>
  </si>
  <si>
    <t>SAN LORENZO-SINALCO 2</t>
  </si>
  <si>
    <t>SAN LORENZO-SINALCO 1</t>
  </si>
  <si>
    <t>180/190</t>
  </si>
  <si>
    <t>SAN LORENZO-KM 17,5</t>
  </si>
  <si>
    <t>REDUCTO</t>
  </si>
  <si>
    <t>POSTA YBYCUA</t>
  </si>
  <si>
    <t>CERRITO</t>
  </si>
  <si>
    <t>SHELTER 700 F OU.</t>
  </si>
  <si>
    <t>Bo. ANAHI</t>
  </si>
  <si>
    <t>010/150-210/220</t>
  </si>
  <si>
    <t>SAN LORENZO</t>
  </si>
  <si>
    <t>C57</t>
  </si>
  <si>
    <t>110/180-290/310 - 370</t>
  </si>
  <si>
    <t>TEMBETARY</t>
  </si>
  <si>
    <t>010/100-190/280-320/350-400</t>
  </si>
  <si>
    <t>FDO DE LA MORA</t>
  </si>
  <si>
    <t>C50</t>
  </si>
  <si>
    <t>110/120-160/200 - 220</t>
  </si>
  <si>
    <t>BARRIO OBRERO</t>
  </si>
  <si>
    <t>010/80-130/150 - 240</t>
  </si>
  <si>
    <t>SAN VICENTE</t>
  </si>
  <si>
    <t>C30</t>
  </si>
  <si>
    <t>LAS COLINAS</t>
  </si>
  <si>
    <t>010/150-170/180</t>
  </si>
  <si>
    <t>TRINIDAD</t>
  </si>
  <si>
    <t>C29</t>
  </si>
  <si>
    <t>YBYCUI</t>
  </si>
  <si>
    <t>SAPUCAI</t>
  </si>
  <si>
    <t>SAN ROQUE GONZALEZ</t>
  </si>
  <si>
    <t>QUIINDY</t>
  </si>
  <si>
    <t>510/520</t>
  </si>
  <si>
    <t>PIRIBEBUY</t>
  </si>
  <si>
    <t>LA COLMENA</t>
  </si>
  <si>
    <t>ITAC.  DE LAS CORDILLERAS</t>
  </si>
  <si>
    <t>ISLA PUCU</t>
  </si>
  <si>
    <t>CABALLERO</t>
  </si>
  <si>
    <t>CERRO LEON</t>
  </si>
  <si>
    <t>CAAPUCU</t>
  </si>
  <si>
    <t>590/600</t>
  </si>
  <si>
    <t>BENJAMIN ACEVAL</t>
  </si>
  <si>
    <t>ARROYOS Y ESTEROS</t>
  </si>
  <si>
    <t>ACAHAY</t>
  </si>
  <si>
    <t>10/190 - 210/240  - 260/460</t>
  </si>
  <si>
    <t>CIUDAD NUEVA</t>
  </si>
  <si>
    <t>C22</t>
  </si>
  <si>
    <t>010/100</t>
  </si>
  <si>
    <t>C21</t>
  </si>
  <si>
    <t>010/120 - 140/150</t>
  </si>
  <si>
    <t>SAJONIA</t>
  </si>
  <si>
    <t>C42</t>
  </si>
  <si>
    <t>NANAWA</t>
  </si>
  <si>
    <t>FALCON</t>
  </si>
  <si>
    <t>010/60 - 80/160 - 210/270 - 300/320 - 340 -370/440 - 460 - 510/540 - 570 - 610 - 640/660</t>
  </si>
  <si>
    <t>CENTRO</t>
  </si>
  <si>
    <t>C40</t>
  </si>
  <si>
    <t>VALOR EN USD</t>
  </si>
  <si>
    <t>SUSCRIPTORES INSTALADOS</t>
  </si>
  <si>
    <t>CANALES</t>
  </si>
  <si>
    <t>DLU</t>
  </si>
  <si>
    <t>TIPO</t>
  </si>
  <si>
    <t>INDICATIVO DE SERVICIO</t>
  </si>
  <si>
    <t>LOCALIDAD</t>
  </si>
  <si>
    <t>N°</t>
  </si>
  <si>
    <t>Grand Total</t>
  </si>
  <si>
    <t>Total for FSD Services</t>
  </si>
  <si>
    <t>On-site installation &amp; commissioning</t>
  </si>
  <si>
    <t>SP in USD</t>
  </si>
  <si>
    <t>FSD Services</t>
  </si>
  <si>
    <t>Services</t>
  </si>
  <si>
    <t>Total for Alcatel 1300 CMC</t>
  </si>
  <si>
    <t>OEM Hardware &amp; Software</t>
  </si>
  <si>
    <t>Alcatel software</t>
  </si>
  <si>
    <t>Alcatel 1300 CMC</t>
  </si>
  <si>
    <t>Network Management</t>
  </si>
  <si>
    <t>Total for IVR</t>
  </si>
  <si>
    <t>IVR</t>
  </si>
  <si>
    <t>Condor Technologies</t>
  </si>
  <si>
    <t>Total for Trunk Gateways</t>
  </si>
  <si>
    <t>Total for Alcatel 7510 MG</t>
  </si>
  <si>
    <t>Alcatel hardware</t>
  </si>
  <si>
    <t>Alcatel 7510 MG</t>
  </si>
  <si>
    <t>Total for Alcatel 7515 MG</t>
  </si>
  <si>
    <t>Alcatel 7515 MG</t>
  </si>
  <si>
    <t>Trunk Gateways</t>
  </si>
  <si>
    <t>Total for ACME Net-Net Sessión Director</t>
  </si>
  <si>
    <t>ACME Net-Net Sessión Director</t>
  </si>
  <si>
    <t>Sessión Border Controller</t>
  </si>
  <si>
    <t>Total for Alcatel 5020 Sostswitch</t>
  </si>
  <si>
    <t>Total for Alcatel 5020 SLS</t>
  </si>
  <si>
    <t>Alcatel 5020 SLS</t>
  </si>
  <si>
    <t>Total for Alcatel 5020 MGC24</t>
  </si>
  <si>
    <t>Alcatel 5020 MGC25 (RGC)</t>
  </si>
  <si>
    <t>Documentation</t>
  </si>
  <si>
    <t>Alcatel 5020 MGC24</t>
  </si>
  <si>
    <t>Total for Alcatel 5020 CSC</t>
  </si>
  <si>
    <t>Alcatel 5020 CSC</t>
  </si>
  <si>
    <t>Alcatel 5020 Softswitch</t>
  </si>
  <si>
    <t>Precio Total (USD DDP)</t>
  </si>
  <si>
    <t>TOTAL</t>
  </si>
  <si>
    <t>CANTIDAD DE NODOS INDOOR</t>
  </si>
  <si>
    <t>96 pares de cables 30 metros</t>
  </si>
  <si>
    <t>Cubierta para subrack</t>
  </si>
  <si>
    <t>HBMPB</t>
  </si>
  <si>
    <t>TAUP</t>
  </si>
  <si>
    <t>EFLC</t>
  </si>
  <si>
    <t>ATLCE</t>
  </si>
  <si>
    <t>GEBC</t>
  </si>
  <si>
    <t>VISC-B</t>
  </si>
  <si>
    <t>NSECH</t>
  </si>
  <si>
    <t>NEHC</t>
  </si>
  <si>
    <t>Fuente auxiliar PATC para MLS-Lee21</t>
  </si>
  <si>
    <t>Fuente y enchufe de conexión auxiliar para MLS-hb16</t>
  </si>
  <si>
    <t>Subbastidor NB-EXTENSION</t>
  </si>
  <si>
    <t>Subbastidor PRINCIPAL</t>
  </si>
  <si>
    <t>Interruptor 15A</t>
  </si>
  <si>
    <t>Interruptor 4A</t>
  </si>
  <si>
    <t>Tercera extensión</t>
  </si>
  <si>
    <t>Segunda extensión</t>
  </si>
  <si>
    <t>Primera extensión</t>
  </si>
  <si>
    <t>kit de cables para  rack interior</t>
  </si>
  <si>
    <t>Juego de ventiladores</t>
  </si>
  <si>
    <t>TRU</t>
  </si>
  <si>
    <t>Rack de interior Estandar ETSI OPEN BAY</t>
  </si>
  <si>
    <t>Descripción</t>
  </si>
  <si>
    <t>Cantidad por nodo</t>
  </si>
  <si>
    <t xml:space="preserve">PLANILLA DE COSTOS APROXIMADOS POR INDOOR </t>
  </si>
  <si>
    <t>indoor</t>
  </si>
  <si>
    <t>ypane</t>
  </si>
  <si>
    <t>ypacarai</t>
  </si>
  <si>
    <t>villeta</t>
  </si>
  <si>
    <t>villamorra2</t>
  </si>
  <si>
    <t>villamorra1</t>
  </si>
  <si>
    <t>villahayes</t>
  </si>
  <si>
    <t>villaelisa</t>
  </si>
  <si>
    <t>trinidad</t>
  </si>
  <si>
    <t>tembetary</t>
  </si>
  <si>
    <t>stamaria</t>
  </si>
  <si>
    <t>sanvicente</t>
  </si>
  <si>
    <t>santarita</t>
  </si>
  <si>
    <t>sanlorenzo</t>
  </si>
  <si>
    <t>sanignacio</t>
  </si>
  <si>
    <t>sanjuan</t>
  </si>
  <si>
    <t>sanantonio</t>
  </si>
  <si>
    <t>sajonia</t>
  </si>
  <si>
    <t>paraguari</t>
  </si>
  <si>
    <t>oviedo</t>
  </si>
  <si>
    <t>nemby</t>
  </si>
  <si>
    <t>luque</t>
  </si>
  <si>
    <t>limpio</t>
  </si>
  <si>
    <t>lambare</t>
  </si>
  <si>
    <t>itagua</t>
  </si>
  <si>
    <t>ita</t>
  </si>
  <si>
    <t>fdomora</t>
  </si>
  <si>
    <t>encarnacion</t>
  </si>
  <si>
    <t>ciudadnueva</t>
  </si>
  <si>
    <t>carapegua</t>
  </si>
  <si>
    <t>capiata</t>
  </si>
  <si>
    <t>caacupe2</t>
  </si>
  <si>
    <t>caacupe</t>
  </si>
  <si>
    <t>barrioobrero4</t>
  </si>
  <si>
    <t>aregua</t>
  </si>
  <si>
    <t>alonso</t>
  </si>
  <si>
    <t>Total de abonados instalados</t>
  </si>
  <si>
    <t>Tipo</t>
  </si>
  <si>
    <t>Nodo</t>
  </si>
  <si>
    <t>Orden</t>
  </si>
  <si>
    <t>OBS.: LOS PRECIOS ENTRE EQUIPOS SIMILARES DIFIEREN ACORDE A SU CONFIGURACION INTERNA POR LA FUNCION ESPECIFICA DENTRO DE LA RED.</t>
  </si>
  <si>
    <t>TOTAL GENERAL APROXIMADO</t>
  </si>
  <si>
    <t>ETHERNET ~ LAN NODE COMMANDER</t>
  </si>
  <si>
    <t>TCP/IP</t>
  </si>
  <si>
    <t>5</t>
  </si>
  <si>
    <t>Switch Catalist 2960</t>
  </si>
  <si>
    <t>Cisco</t>
  </si>
  <si>
    <t>ETHERNET ~ FDDI</t>
  </si>
  <si>
    <t>G703 - E1</t>
  </si>
  <si>
    <t>46</t>
  </si>
  <si>
    <t>Bridge GTU ULAF</t>
  </si>
  <si>
    <t>Siemens</t>
  </si>
  <si>
    <t>X.25 ~ ETHERNET</t>
  </si>
  <si>
    <t>G802/G803 - Ethernet</t>
  </si>
  <si>
    <t>32</t>
  </si>
  <si>
    <t>Router 1841 - 2 WIC1T</t>
  </si>
  <si>
    <t>RED DCN</t>
  </si>
  <si>
    <t>COM COV</t>
  </si>
  <si>
    <t>Isdn router</t>
  </si>
  <si>
    <t>RDSI - X.25</t>
  </si>
  <si>
    <t>1</t>
  </si>
  <si>
    <t>Marlin ISDN Router</t>
  </si>
  <si>
    <t>Bay</t>
  </si>
  <si>
    <t>TRONCAL</t>
  </si>
  <si>
    <t>Workstation</t>
  </si>
  <si>
    <t>Ultra5</t>
  </si>
  <si>
    <t>Sun</t>
  </si>
  <si>
    <t>Cluster CDE - Dependiente del Cluster 3</t>
  </si>
  <si>
    <t>Link Node Commander to EWSD</t>
  </si>
  <si>
    <t>X.25 - TCP/IP</t>
  </si>
  <si>
    <t>COM ASN</t>
  </si>
  <si>
    <t>Craft terminal client</t>
  </si>
  <si>
    <t>4</t>
  </si>
  <si>
    <t>Scenic Pro D7</t>
  </si>
  <si>
    <t>ABONADOS</t>
  </si>
  <si>
    <t>Craft terminal server</t>
  </si>
  <si>
    <t>Communication and file server</t>
  </si>
  <si>
    <t xml:space="preserve">Ultra60  </t>
  </si>
  <si>
    <t>Cluster 3 - SERVER CFS3ANTE</t>
  </si>
  <si>
    <t>Marlin</t>
  </si>
  <si>
    <t>Sparc5</t>
  </si>
  <si>
    <t>Cluster ENC - Dependiente del Cluster 2</t>
  </si>
  <si>
    <t>6</t>
  </si>
  <si>
    <t>File server</t>
  </si>
  <si>
    <t>Ultra10</t>
  </si>
  <si>
    <t>Communication server</t>
  </si>
  <si>
    <t>Sparc20</t>
  </si>
  <si>
    <t>Cluster 2 - SERVER CFS1ANTE / CFS2ANTE</t>
  </si>
  <si>
    <t>Xterminal client</t>
  </si>
  <si>
    <t>2</t>
  </si>
  <si>
    <t>Xterm</t>
  </si>
  <si>
    <t>Tektronic</t>
  </si>
  <si>
    <t>Xterminal server</t>
  </si>
  <si>
    <t>Cluster COV - Dependiente del Cluster 1</t>
  </si>
  <si>
    <t>X.25 - RDSI</t>
  </si>
  <si>
    <t>MED. TRAFICO</t>
  </si>
  <si>
    <t>Traffic meassurement with SPOTS</t>
  </si>
  <si>
    <t>Ultra60</t>
  </si>
  <si>
    <t xml:space="preserve">Ultra10  </t>
  </si>
  <si>
    <t>BACKUP</t>
  </si>
  <si>
    <t>Backup server</t>
  </si>
  <si>
    <t xml:space="preserve">Ultra10 </t>
  </si>
  <si>
    <t>Funcion que Desempeña</t>
  </si>
  <si>
    <t>Protocolo</t>
  </si>
  <si>
    <t>Cantidad</t>
  </si>
  <si>
    <t>Tipo/ Modelo de Equipo</t>
  </si>
  <si>
    <t>Fabricante</t>
  </si>
  <si>
    <t>Cluster 1 - SERVER CSFSANTE</t>
  </si>
  <si>
    <t>Equipamiento Red Node Commander y Red Data Control Network</t>
  </si>
  <si>
    <t xml:space="preserve">DETALLE DE POTS y VOIP CONECTADOS EN LOS LITESPAN A1540 </t>
  </si>
  <si>
    <t>PRECIOS(Guaranies)</t>
  </si>
  <si>
    <t>CANTIDAD DE NODOS OUTDOOR</t>
  </si>
  <si>
    <t>Sistema para 4 rectificadores</t>
  </si>
  <si>
    <t>AC/DC converter 800W Aspiro Power shelf</t>
  </si>
  <si>
    <t>Baterias 12V 55A</t>
  </si>
  <si>
    <t>Gabinetes de estructura metálica para exteriores</t>
  </si>
  <si>
    <t>Detector de inundaciones</t>
  </si>
  <si>
    <t>Detector de humedad</t>
  </si>
  <si>
    <t>Detector de humo</t>
  </si>
  <si>
    <t>Cabinas para exterior</t>
  </si>
  <si>
    <t xml:space="preserve">PLANILLA DE COSTOS APROXIMADOS POR OUTDOOR </t>
  </si>
  <si>
    <t>ANEXO 1A:  PLANILLA DE BIENES Y SERVICIOS BASICA PLATAFORMA IMS</t>
  </si>
  <si>
    <t xml:space="preserve">Costo Unitario U$S </t>
  </si>
  <si>
    <t>Sub Total U$S</t>
  </si>
  <si>
    <t>ENTIDADES DE LA PLATAFORMA IMS - HARDWARE</t>
  </si>
  <si>
    <t>CSCF (Call Session Control Function)</t>
  </si>
  <si>
    <t>1.1</t>
  </si>
  <si>
    <t>P-CSCF (Proxy-Call Session Control Function)</t>
  </si>
  <si>
    <t>1.2</t>
  </si>
  <si>
    <t>I-CSCF (Interrogating-Call Session Control Function)</t>
  </si>
  <si>
    <t>1.3</t>
  </si>
  <si>
    <t>S-CSCF (Serving-Call Session Control Function)</t>
  </si>
  <si>
    <t>MGCF (Media Gateway Control Function)</t>
  </si>
  <si>
    <t>3</t>
  </si>
  <si>
    <t>IM-MGW (IP Multimedia Subsystem - Media Gateway)</t>
  </si>
  <si>
    <t>MRF (Multimedia Resourse Function)</t>
  </si>
  <si>
    <t>4.1</t>
  </si>
  <si>
    <t>MRFC (Multimedia Resourse Function Controller)</t>
  </si>
  <si>
    <t>4.2</t>
  </si>
  <si>
    <t>MRFP (Multimedia Resourse Function Processor)</t>
  </si>
  <si>
    <t>BGCF (Breakout Gateway Control Function)</t>
  </si>
  <si>
    <t>IBCF (Interconnection Border Control Function)</t>
  </si>
  <si>
    <t>7</t>
  </si>
  <si>
    <t>AS (Aplication Servers)</t>
  </si>
  <si>
    <t>7.1</t>
  </si>
  <si>
    <t>SIP AS (Servidor de Aplicación SIP)</t>
  </si>
  <si>
    <t>7.2</t>
  </si>
  <si>
    <t>IM-SSF (IP Multimedia Service Switching Function)</t>
  </si>
  <si>
    <t>7.3</t>
  </si>
  <si>
    <t>OSA SCS (OSA Service Capability Server)</t>
  </si>
  <si>
    <t>8</t>
  </si>
  <si>
    <t>SERVIDOR DNS</t>
  </si>
  <si>
    <t>9</t>
  </si>
  <si>
    <t>SERVIDOR ENUM</t>
  </si>
  <si>
    <t>LICENCIAS</t>
  </si>
  <si>
    <t>CENTRO DE O&amp;M (PLATAFORMA IMS y NODOS NAM)</t>
  </si>
  <si>
    <t>Servidor OMC Harware</t>
  </si>
  <si>
    <t>Servidor OMC Software</t>
  </si>
  <si>
    <t>Facilidades/Licencias</t>
  </si>
  <si>
    <t>Incluido en el punto anterior (Servidor OMC Software)</t>
  </si>
  <si>
    <t>Paneles de Supervicion (Pantalla LCD)</t>
  </si>
  <si>
    <t>Alarmas Externas, Luminosas y Sonoras</t>
  </si>
  <si>
    <t xml:space="preserve">Terminales Locales </t>
  </si>
  <si>
    <t xml:space="preserve">Terminales Remotas </t>
  </si>
  <si>
    <t>Notebook</t>
  </si>
  <si>
    <t>UPS</t>
  </si>
  <si>
    <t xml:space="preserve">REPUESTOS  </t>
  </si>
  <si>
    <t xml:space="preserve">Repuestos (mínimo 5% del monto total de las ENTIDADES DE LA PLATAFORMA IMS - HARDWARE ) </t>
  </si>
  <si>
    <t>TOTAL USD SIN IVA</t>
  </si>
  <si>
    <t xml:space="preserve">ANEXO 2A:  PLANILLA DE SUMINISTROS - NODOS DE ACCESO MULTISERVICIO </t>
  </si>
  <si>
    <t>Nº</t>
  </si>
  <si>
    <t>COSTO UNITARIO U$S</t>
  </si>
  <si>
    <t>SUB TOTAL U$S</t>
  </si>
  <si>
    <t>Localidades</t>
  </si>
  <si>
    <t>CRE SAN ISIDRO I</t>
  </si>
  <si>
    <t>Distrito</t>
  </si>
  <si>
    <t>ENCARNACIÓN</t>
  </si>
  <si>
    <t xml:space="preserve">Departamento </t>
  </si>
  <si>
    <t>ITAPUA</t>
  </si>
  <si>
    <t>Chasis Básico NAM (1)</t>
  </si>
  <si>
    <t xml:space="preserve">PROVISIÓN </t>
  </si>
  <si>
    <t>INSTALACION Y PUESTA EN SERVICIO</t>
  </si>
  <si>
    <t>Puertos POTS</t>
  </si>
  <si>
    <t>Puertos ADSL</t>
  </si>
  <si>
    <t>Interfaces GPON</t>
  </si>
  <si>
    <t>Distribuidor Optico (Patch Pannel) con 12posiciones (LC)</t>
  </si>
  <si>
    <t>Distribuidor Optico (Patch Pannel) con 36 posiciones (LC)</t>
  </si>
  <si>
    <t>Capacidad Regleta Lado Equipo (2)</t>
  </si>
  <si>
    <t>Capacidad Regleta Lado Equipo (3)</t>
  </si>
  <si>
    <t>Capacidad Regleta Lado Planta Externa</t>
  </si>
  <si>
    <t>Carcasa</t>
  </si>
  <si>
    <t>Ubicación</t>
  </si>
  <si>
    <t>N/A</t>
  </si>
  <si>
    <t xml:space="preserve">TOTAL PARCIAL </t>
  </si>
  <si>
    <t>CRE SAN ISIDRO II</t>
  </si>
  <si>
    <t>CRE SAN ISIDRO III</t>
  </si>
  <si>
    <t>BUENA VISTA I</t>
  </si>
  <si>
    <t>BUENA VISTA II</t>
  </si>
  <si>
    <t>SAN PEDRO I</t>
  </si>
  <si>
    <t>SAN PEDRO II</t>
  </si>
  <si>
    <t>SAN PEDRO III</t>
  </si>
  <si>
    <t>SAN FRANCISCO</t>
  </si>
  <si>
    <t>-</t>
  </si>
  <si>
    <t>TOTAL GENERAL USD SIN IVA</t>
  </si>
  <si>
    <t>RACK 1 N63</t>
  </si>
  <si>
    <t>DESCRIPTION</t>
  </si>
  <si>
    <t>QTY</t>
  </si>
  <si>
    <t>HW SERIAL NO.</t>
  </si>
  <si>
    <t>N63B Type ETSI Rack(2200*600*300mm)</t>
  </si>
  <si>
    <t>21210112655cfa001686</t>
  </si>
  <si>
    <t>PUERTA RACK</t>
  </si>
  <si>
    <t>21210502725cfa003253</t>
  </si>
  <si>
    <t>RACK 2 N63</t>
  </si>
  <si>
    <t>21210112655cfb000952</t>
  </si>
  <si>
    <t>SUB RACK N40E A             PANEL FRONTAL</t>
  </si>
  <si>
    <t>2102355706p0f9000069</t>
  </si>
  <si>
    <t>10-PORT 100/1000BASE-X-SFP PHYSICAL INTERFACE CARD</t>
  </si>
  <si>
    <t>031DJR10G8000222</t>
  </si>
  <si>
    <t>-SLOT 0: Optical transceiver sfp 850nm 2.125Gb/s multimode 0.5 km lc</t>
  </si>
  <si>
    <t>NVA2YV3</t>
  </si>
  <si>
    <t>-SLOT 2: Optical functional module 1000base-t-sfp module rj45 electrical</t>
  </si>
  <si>
    <t>030SBF6TG7195440</t>
  </si>
  <si>
    <t>-SLOT 3: Optical transceiver sfp 850nm 2.125Gb/s multimode 0.5 km lc</t>
  </si>
  <si>
    <t xml:space="preserve">NVA0SBA  </t>
  </si>
  <si>
    <t>-SLOT 4: Optical transceiver sfp 850nm 2.125Gb/s multimode 0.5 km lc</t>
  </si>
  <si>
    <t>NVA310Q</t>
  </si>
  <si>
    <t>-SLOT 5: Optical transceiver 1310nm single mode 1G 10km lc</t>
  </si>
  <si>
    <t>SM16310431416</t>
  </si>
  <si>
    <t>-SLOT 6: Optical transceiver 1310nm single mode 1G 10km lc</t>
  </si>
  <si>
    <t xml:space="preserve">SM16310431427    </t>
  </si>
  <si>
    <t>-SLOT 7: Optical transceiver 1310nm single mode 1G 10km lc</t>
  </si>
  <si>
    <t>SM16310431408</t>
  </si>
  <si>
    <t>PLACA PSU DC</t>
  </si>
  <si>
    <t>030qas10fb001095</t>
  </si>
  <si>
    <t>030qas10fb001122</t>
  </si>
  <si>
    <t>PLACA MPUK</t>
  </si>
  <si>
    <t>030QDP10FC000022</t>
  </si>
  <si>
    <t>030QDP10FC000025</t>
  </si>
  <si>
    <t>4-Port 10GBase LAN/WAN-SFP+ Physical Interface Card(PIC)</t>
  </si>
  <si>
    <t>031djm10fc000013</t>
  </si>
  <si>
    <t>-SLOT 0: Optical transceiver 1310nm single mode 10G 10km lc</t>
  </si>
  <si>
    <t>AUG0Z13</t>
  </si>
  <si>
    <t>-SLOT 1: Optical transceiver 1310nm single mode 10G 10km lc</t>
  </si>
  <si>
    <t>AUG15G6</t>
  </si>
  <si>
    <t>-SLOT 2: Optical transceiver 1310nm single mode 10G 10km lc</t>
  </si>
  <si>
    <t>AUG0YYM</t>
  </si>
  <si>
    <t>Network Processing Unit (NPU-240-A)</t>
  </si>
  <si>
    <t>031ada10fc000012</t>
  </si>
  <si>
    <t>FAN</t>
  </si>
  <si>
    <t>2102310mpm10fc000002</t>
  </si>
  <si>
    <t>SUB RACK N40E B              PANEL FRONTAL</t>
  </si>
  <si>
    <t>2102355706p0f9000072</t>
  </si>
  <si>
    <t>031DJR10G8000223</t>
  </si>
  <si>
    <t>NVA30F7</t>
  </si>
  <si>
    <t>030SBF6TG7193360</t>
  </si>
  <si>
    <t>NVA300W</t>
  </si>
  <si>
    <t>NVA2UBY</t>
  </si>
  <si>
    <t>HA16280540915</t>
  </si>
  <si>
    <t>SM16310431406</t>
  </si>
  <si>
    <t>SM16310431423</t>
  </si>
  <si>
    <t>030qas10fb001119</t>
  </si>
  <si>
    <t>030qas10fb001123</t>
  </si>
  <si>
    <t>030QDP10FC000021</t>
  </si>
  <si>
    <t>030QDP10FC000023</t>
  </si>
  <si>
    <t>031djm10fc000012</t>
  </si>
  <si>
    <t>LUJ0N2M</t>
  </si>
  <si>
    <t>LUJ0KWE</t>
  </si>
  <si>
    <t>AUG0YY7</t>
  </si>
  <si>
    <t>031ada10fc000011</t>
  </si>
  <si>
    <t>2102310mpm10fc000003</t>
  </si>
  <si>
    <t>21210502725cfa003258</t>
  </si>
  <si>
    <t>TABLERO DE PVC PARA 4 LLAVES A</t>
  </si>
  <si>
    <t>CLLTM01</t>
  </si>
  <si>
    <t>TABLERO DE PVC PARA 4 LLAVES B</t>
  </si>
  <si>
    <t>CLLTM02</t>
  </si>
  <si>
    <t>LLAVE TM DE 6A HYUNDAI</t>
  </si>
  <si>
    <t>CABLE UTP</t>
  </si>
  <si>
    <t>PATCH CORD LC SINGLE MODE</t>
  </si>
  <si>
    <t>PATCH CORD LC MULTI MODE</t>
  </si>
  <si>
    <t>KIT DE INSTALACION DE RACK(CABLES ALIMENTACION, CINTILLOS,TORNILLOS, TERMINALES Y ETIQUETAS)</t>
  </si>
  <si>
    <t>RACK 3 SOFTX3000</t>
  </si>
  <si>
    <t>PANEL FRONTAL</t>
  </si>
  <si>
    <t>RACK SOFTX3000  Integrated Configuration Cabinet(6*DC)</t>
  </si>
  <si>
    <t xml:space="preserve">21210111335cfb000786  </t>
  </si>
  <si>
    <t>BRAKER DPD 100620</t>
  </si>
  <si>
    <t>2102120427p0f9000353</t>
  </si>
  <si>
    <t>S5300-52X-LI-DC(48 Ethernet 10/100/1000 ports,4 10 Gig SFP+,DC -48V) (4)</t>
  </si>
  <si>
    <t>210235661110E5000008</t>
  </si>
  <si>
    <t>-SLOT 1: : Optical transceiver 1310nm single mode 10G 10km lc</t>
  </si>
  <si>
    <t>MB15420060004</t>
  </si>
  <si>
    <t>-SLOT 2: : Optical transceiver 1310nm single mode 10G 10km lc</t>
  </si>
  <si>
    <t>MB15420060001</t>
  </si>
  <si>
    <t>S5300-52X-LI-DC(48 Ethernet 10/100/1000 ports,4 10 Gig SFP+,DC -48V) (3)</t>
  </si>
  <si>
    <t>210235661110E5000006</t>
  </si>
  <si>
    <t>MB15420060743</t>
  </si>
  <si>
    <t>MB15420060447</t>
  </si>
  <si>
    <t xml:space="preserve">SUB RACK OSTA 2.0 </t>
  </si>
  <si>
    <t>2102300651p0fa000292</t>
  </si>
  <si>
    <t>PLACA UPBA6 SoftX3000 Operation Maintenance Unit Xeon E5645Server</t>
  </si>
  <si>
    <t>210305340110fb001590 210305340110fb001591  210305340110fb001589  210305340110fb001592</t>
  </si>
  <si>
    <t xml:space="preserve">PLACA UPBA0 SoftX3000 Universal Process Blade A0 Xeon E5645 Server </t>
  </si>
  <si>
    <t>210305340410fb000932  210305340410fb000933</t>
  </si>
  <si>
    <t>PLACA SWUB0 Swtich Unit</t>
  </si>
  <si>
    <t>210305380510fb000486  210305380510fb000485</t>
  </si>
  <si>
    <t>FAN 1</t>
  </si>
  <si>
    <t>2102120540p0fa000306</t>
  </si>
  <si>
    <t>FAN 2</t>
  </si>
  <si>
    <t>2102120540p0fa000329</t>
  </si>
  <si>
    <t>PLACA SMME</t>
  </si>
  <si>
    <t>210305396010FB000838</t>
  </si>
  <si>
    <t>210305396010FB000837</t>
  </si>
  <si>
    <t>S5300-52X-LI-DC(48 Ethernet 10/100/1000 ports,4 10 Gig SFP+,DC -48V) (1)</t>
  </si>
  <si>
    <t xml:space="preserve">210235661110E5000004 </t>
  </si>
  <si>
    <t>S5300-52X-LI-DC(48 Ethernet 10/100/1000 ports,4 10 Gig SFP+,DC -48V) (2)</t>
  </si>
  <si>
    <t>210235661110E5000005</t>
  </si>
  <si>
    <t>21210502826tfb001581</t>
  </si>
  <si>
    <t xml:space="preserve">CABLE UTP </t>
  </si>
  <si>
    <t>PANEL POSTERIOR</t>
  </si>
  <si>
    <t>PLACA USIA1 IGWB Unit Universal Service Interface</t>
  </si>
  <si>
    <t>210305258810fb000886  210305258810fb000887  210305258810fb000884 210305258810fb000885</t>
  </si>
  <si>
    <t>PLACA SWIA0 CON 16 PUERTOS SFP C/U</t>
  </si>
  <si>
    <t>PLACA USIA7 SoftX3000 Operation Maintenance Unit Universal Service Interface</t>
  </si>
  <si>
    <t>210305258910fb000630  210305258910fb000631</t>
  </si>
  <si>
    <t>ALIMENTACION RACK PEN B</t>
  </si>
  <si>
    <t>2102120532p0f7000004</t>
  </si>
  <si>
    <t>ALIMENTACION RACK PEN A</t>
  </si>
  <si>
    <t>2102120532p0fa000637</t>
  </si>
  <si>
    <t>PLACA SDMC</t>
  </si>
  <si>
    <t>030djbw0f8001913 030djbw0f8001912</t>
  </si>
  <si>
    <t>PUERTA DE RACK</t>
  </si>
  <si>
    <t>21210502826tfb001569</t>
  </si>
  <si>
    <t xml:space="preserve">PATCH CORD SINGLE MODE LC </t>
  </si>
  <si>
    <t>RACK 4 UMG 8900</t>
  </si>
  <si>
    <t>RACK UMG8900</t>
  </si>
  <si>
    <t xml:space="preserve">2121011133cufa000900  </t>
  </si>
  <si>
    <t>BRAKER DPD 100 6 20</t>
  </si>
  <si>
    <t>2102120427p0fb000057</t>
  </si>
  <si>
    <t xml:space="preserve">SUB RACK </t>
  </si>
  <si>
    <t>2102300667p0fb000026</t>
  </si>
  <si>
    <t>PLACA MVPDc Media Gateway Voice Processing Unit D (3K TC+EC) ©</t>
  </si>
  <si>
    <t>210305273510fb000847  210305273510fb000846</t>
  </si>
  <si>
    <t>PLACA MCME Media gateway Connection &amp; Management Enhanced Unit</t>
  </si>
  <si>
    <t>210305313710fb000355 210305313710fb000356</t>
  </si>
  <si>
    <t>PLACA MOME Media Gateway Operation &amp; Maintenance Enhanced Unit</t>
  </si>
  <si>
    <t>210305313810fb000220 210305313810fb000221</t>
  </si>
  <si>
    <t>PLACA MSPFd Media Gateway  Front Signalling Processing Unit(d)</t>
  </si>
  <si>
    <t>210305295110fb000201 210305295110fb000200</t>
  </si>
  <si>
    <t>2102120697p0f9000086</t>
  </si>
  <si>
    <t>21210502826tfb001592</t>
  </si>
  <si>
    <t>PLACA ME63 63E1 TDM Interface Board</t>
  </si>
  <si>
    <t>210305306510fb000227 210305306510fb000228 210305306510fb000222 210305306510fb000223 210305306510fb000224</t>
  </si>
  <si>
    <t xml:space="preserve">PLACA MS4L </t>
  </si>
  <si>
    <t>210305321910fb000411</t>
  </si>
  <si>
    <t>-SLOT 0: Optical transceiver lc</t>
  </si>
  <si>
    <t>AGT15381GJC</t>
  </si>
  <si>
    <t>-SLOT 1: Optical transceiver lc</t>
  </si>
  <si>
    <t>AGT15381GHY</t>
  </si>
  <si>
    <t>-SLOT 2: Optical transceiver lc</t>
  </si>
  <si>
    <t>AGT15381GHZ</t>
  </si>
  <si>
    <t>-SLOT 3: Optical transceiver lc</t>
  </si>
  <si>
    <t>AGT15381GJG</t>
  </si>
  <si>
    <t>PLACA MS4L</t>
  </si>
  <si>
    <t>210305321910fb000410</t>
  </si>
  <si>
    <t>AGT15381GJB</t>
  </si>
  <si>
    <t>AGT15381GJF</t>
  </si>
  <si>
    <t>AGT15381GJD</t>
  </si>
  <si>
    <t>AGT15381GJE</t>
  </si>
  <si>
    <t>PLACA MHRE Media Gateway High-speed Routing Unit E(D2GO)</t>
  </si>
  <si>
    <t xml:space="preserve">210305444610fb000343 </t>
  </si>
  <si>
    <t>PUD1D3P</t>
  </si>
  <si>
    <t>-SLOT 1: Optical transceiver sfp 850nm 2.125Gb/s multimode 0.5 km lc</t>
  </si>
  <si>
    <t>PUD08E8</t>
  </si>
  <si>
    <t>210305444610fb000338</t>
  </si>
  <si>
    <t>PUD1BT1</t>
  </si>
  <si>
    <t>PUD1JX6</t>
  </si>
  <si>
    <t>PLACA MTND Media Gateway TDM switching Net Unit D</t>
  </si>
  <si>
    <t>210305321610fb000365 210305321610fb000366</t>
  </si>
  <si>
    <t>PLACA MCLK Media gateway Clock Unit</t>
  </si>
  <si>
    <t>210305130110fb000223 210305130110fb000224</t>
  </si>
  <si>
    <t>21210502826tfb001591</t>
  </si>
  <si>
    <t>CABLE TRAMA 42</t>
  </si>
  <si>
    <t> N/A</t>
  </si>
  <si>
    <t>CABLE BNC</t>
  </si>
  <si>
    <t>PATCH CORD MULTIMODO</t>
  </si>
  <si>
    <t>RACK 5 SEB2900</t>
  </si>
  <si>
    <t>RACK SEB2900</t>
  </si>
  <si>
    <t xml:space="preserve">2121011133cufa000751 </t>
  </si>
  <si>
    <t>2102120427p0fa000458</t>
  </si>
  <si>
    <t>SUB RACK SE2900</t>
  </si>
  <si>
    <t>PLACA VPUA0  Voice&amp;Video Processing Unit A0</t>
  </si>
  <si>
    <t>210305601310fb000030 210305601310fb000031</t>
  </si>
  <si>
    <t>PLACA MXUA0 Multi-function Switch Unit A0</t>
  </si>
  <si>
    <t xml:space="preserve">210305526110fb000167 </t>
  </si>
  <si>
    <t>MB15410150115</t>
  </si>
  <si>
    <t>MB15420070136</t>
  </si>
  <si>
    <t>-SLOT 4: Optical transceiver 1310nm single mode 1G 10km lc</t>
  </si>
  <si>
    <t>HA15370071782</t>
  </si>
  <si>
    <t>210305526110fb000166</t>
  </si>
  <si>
    <t>SLOT 0: Optical transceiver 1310nm single mode 10G 10km lc</t>
  </si>
  <si>
    <t>MB15420071242</t>
  </si>
  <si>
    <t>MB15420070142</t>
  </si>
  <si>
    <t>SLOT 0: Optical transceiver 1310nm single mode 1G 10km lc</t>
  </si>
  <si>
    <t>HA15370072080</t>
  </si>
  <si>
    <t>PLACA SPUA 0 Service Processing Unit A0</t>
  </si>
  <si>
    <t>210305526210FB000039 210305526210FB000040</t>
  </si>
  <si>
    <t>PATCH CORD LC PC SINGLE MODE</t>
  </si>
  <si>
    <t>21210502835cfa000324</t>
  </si>
  <si>
    <t>FAN PEN 1 Y 2</t>
  </si>
  <si>
    <t>2102300809p0fb000027</t>
  </si>
  <si>
    <t>21210502826tfb001657</t>
  </si>
  <si>
    <t>RACK 6 U2000</t>
  </si>
  <si>
    <t>RACK U2000</t>
  </si>
  <si>
    <t xml:space="preserve">2121011140cufa000354 </t>
  </si>
  <si>
    <t>BRAKER APD63 2 24</t>
  </si>
  <si>
    <t>2102120421n0fb000075</t>
  </si>
  <si>
    <t>S3328TP-EI Mainframe(24 10/100 BASE-T ports and 2 Combo GE(10/100/1000 BASE-T+100/1000 Base-X) ports and 2 SFP GE (1000 BASE-X) ports (SFP Req.) and AC 110/220V)</t>
  </si>
  <si>
    <t xml:space="preserve">2102351377dmfb002122 </t>
  </si>
  <si>
    <t>-SLOT 25: Optical transceiver 1310nm single mode 1G 10km lc</t>
  </si>
  <si>
    <t>HA16280540897</t>
  </si>
  <si>
    <t>2102351377dmfb002132</t>
  </si>
  <si>
    <t>KVM</t>
  </si>
  <si>
    <t>1708a'x11v41508g089</t>
  </si>
  <si>
    <t>SUB RACK HUAWEI RH5885HV3</t>
  </si>
  <si>
    <t>2102310VLY10FB000028</t>
  </si>
  <si>
    <t>PLACAS INTERNAS DEL SUB RACK (DIAGNOSTICO PANEL CON 8 DISCO DURO 300G Y 1 REPRODUCTOR DVD Y 5 FAN)</t>
  </si>
  <si>
    <t>21210502835cfa000321</t>
  </si>
  <si>
    <t>CABLE UTP CONECTADO (30 FRONTAL Y 2 POSTERIOR)</t>
  </si>
  <si>
    <t>PATCH CORD MULTIMODO LC</t>
  </si>
  <si>
    <t>PATCH CORD SINGLE MODO LC</t>
  </si>
  <si>
    <t>21210502826tfb001656</t>
  </si>
  <si>
    <t>RACK 7 ODF</t>
  </si>
  <si>
    <t>RACK ODF Rack, 2.2m in Height</t>
  </si>
  <si>
    <t xml:space="preserve">2102080406bnfa060071 </t>
  </si>
  <si>
    <t>SUB RACK DISTRIBUCION 72 cores splicing box-3U*260mm*430mm-huawei grey-metal sheet-19"/21" installation</t>
  </si>
  <si>
    <t>21210415815bf9000209</t>
  </si>
  <si>
    <t>BANDEJA Fiber splice tray-24 cores-25*232*200mm-Cool gray 3C-Plastic-GPX147-FSM1103-25</t>
  </si>
  <si>
    <t>21020814644efa000005</t>
  </si>
  <si>
    <t>BANDEJA Fiber splice tray-24 cores-25*232*200mm-Cool gray 3C-Plastic-GPX147-FSM1103-26</t>
  </si>
  <si>
    <t>21020814644efa000012</t>
  </si>
  <si>
    <t>BANDEJA Fiber splice tray-24 cores-25*232*200mm-Cool gray 3C-Plastic-GPX147-FSM1103-27</t>
  </si>
  <si>
    <t>21020814644efa000010</t>
  </si>
  <si>
    <t>BANDEJA Fiber splice tray-24 cores-25*232*200mm-Cool gray 3C-Plastic-GPX147-FSM1103-28</t>
  </si>
  <si>
    <t>21020814644efa000011</t>
  </si>
  <si>
    <t>DISTRIBUIDOR 72 PUERTOS SC Rotate type distribution unit-72 Core-FTU2101-12S-SC/UPC-Sheet Metal-Indoor-19"&amp;21"-Huawei Grey-430mm-260mm-176mm</t>
  </si>
  <si>
    <t>2102311drr10fb000005</t>
  </si>
  <si>
    <t>2102311drr10fb000004</t>
  </si>
  <si>
    <t>SUB RACK DISTRIBUCION  72 cores splicing box-3U*260mm*430mm-huawei grey-metal sheet-19"/21" installation</t>
  </si>
  <si>
    <t>21210415815bf9000275</t>
  </si>
  <si>
    <t>21020814644efa000008</t>
  </si>
  <si>
    <t>BANDEJA Fiber splice tray-24 cores-25*232*200mm-Cool gray 3C-Plastic-GPX147-FSM1103-29</t>
  </si>
  <si>
    <t>21020814644efa000007</t>
  </si>
  <si>
    <t>BANDEJA Fiber splice tray-24 cores-25*232*200mm-Cool gray 3C-Plastic-GPX147-FSM1103-30</t>
  </si>
  <si>
    <t>21020814644efa000006</t>
  </si>
  <si>
    <t>BANDEJA Fiber splice tray-24 cores-25*232*200mm-Cool gray 3C-Plastic-GPX147-FSM1103-31</t>
  </si>
  <si>
    <t>21020814644efa000004</t>
  </si>
  <si>
    <t>KIT DE INSTALACION DE RACK</t>
  </si>
  <si>
    <t>RACK 8 DDF</t>
  </si>
  <si>
    <t>RACK DDF 120 ohm 3 Column Double-sided Rack(1 UNIDAD INSTALADO EN LA SALA INTERNACIONAL Y 1 UNIDAD INSTALADO EN LA SALA DIGITAL)</t>
  </si>
  <si>
    <t>PARCHERA DDF 120 ohm DDF Unit With 16*E1 (20 UNIDADES INSTALADOS EN LA SALA INTERNACIONAL Y 20 EN LA SAL DIGITAL)</t>
  </si>
  <si>
    <t>CABLE TRAMA 120 42X02X0</t>
  </si>
  <si>
    <t>CABLE TRAMA 120 64X02X1</t>
  </si>
  <si>
    <t xml:space="preserve">LATERALES DE RACK </t>
  </si>
  <si>
    <t>N68E Side Door (LATERAL RACK)</t>
  </si>
  <si>
    <t>amanecer</t>
  </si>
  <si>
    <t>outdoor</t>
  </si>
  <si>
    <t>armario15</t>
  </si>
  <si>
    <t>artigas</t>
  </si>
  <si>
    <t>caballero</t>
  </si>
  <si>
    <t>calle1</t>
  </si>
  <si>
    <t>cambyreta</t>
  </si>
  <si>
    <t>costaazul</t>
  </si>
  <si>
    <t>juliocorrea</t>
  </si>
  <si>
    <t>leopardi</t>
  </si>
  <si>
    <t>mingaguazu1</t>
  </si>
  <si>
    <t>mingaguazu2</t>
  </si>
  <si>
    <t>mora</t>
  </si>
  <si>
    <t>pedrozo</t>
  </si>
  <si>
    <t>piquetecue</t>
  </si>
  <si>
    <t>ptofranco</t>
  </si>
  <si>
    <t>puertasol</t>
  </si>
  <si>
    <t>reducto2</t>
  </si>
  <si>
    <t>rincon</t>
  </si>
  <si>
    <t>ruta1</t>
  </si>
  <si>
    <t>ruta6</t>
  </si>
  <si>
    <t>salado</t>
  </si>
  <si>
    <t>salinares</t>
  </si>
  <si>
    <t>san_blas</t>
  </si>
  <si>
    <t>sanmiguel</t>
  </si>
  <si>
    <t>surubi</t>
  </si>
  <si>
    <t>victoria</t>
  </si>
  <si>
    <t>zeballos</t>
  </si>
  <si>
    <t>DETALLE DE POTS y VOIP CONECTADOS EN LOS LITESPAN A1540</t>
  </si>
  <si>
    <t>Central Internacional Huawei</t>
  </si>
  <si>
    <t>Central Sajonia</t>
  </si>
  <si>
    <t>Edificio Ex IPT</t>
  </si>
  <si>
    <t>Central 2 Ciudad Nueva</t>
  </si>
  <si>
    <t>Item</t>
  </si>
  <si>
    <t>Marca</t>
  </si>
  <si>
    <t xml:space="preserve">Sistema de Energia Ininterrumpible </t>
  </si>
  <si>
    <t>APC</t>
  </si>
  <si>
    <t xml:space="preserve">Patton - Alcatel </t>
  </si>
  <si>
    <t xml:space="preserve">Sistema de Operadoras Win Call </t>
  </si>
  <si>
    <t>NEC</t>
  </si>
  <si>
    <t>UPS Win Call</t>
  </si>
  <si>
    <t>APC SMART RT5000</t>
  </si>
  <si>
    <t>SCI- Servicio Corporativo Internacional - FIBRA OPTICA</t>
  </si>
  <si>
    <t>HUAWEI</t>
  </si>
  <si>
    <t>Central Internacional Clase IV</t>
  </si>
  <si>
    <t>Descripcion del Bien</t>
  </si>
  <si>
    <t>Huawei</t>
  </si>
  <si>
    <t>ITEM</t>
  </si>
  <si>
    <t>TOTAL GENERAL Gs.</t>
  </si>
  <si>
    <t>Precio unitario (Gs.)</t>
  </si>
  <si>
    <t xml:space="preserve">Total por nodo (Gs) </t>
  </si>
  <si>
    <t>NOMBRE DEL BIEN</t>
  </si>
  <si>
    <t>MARCA</t>
  </si>
  <si>
    <t>MODELO</t>
  </si>
  <si>
    <t>VALOR ADQUIRIDO (Gs.)</t>
  </si>
  <si>
    <t>VALOR SUGERIDO ACTUALMENTE (Gs.)</t>
  </si>
  <si>
    <t>ANTIGÜEDAD</t>
  </si>
  <si>
    <t>UBICACIÓN DEL BIEN</t>
  </si>
  <si>
    <t>OBSERVACIONES</t>
  </si>
  <si>
    <t>CENTRAL PRIVADA (PBX)</t>
  </si>
  <si>
    <t>SIEMENS</t>
  </si>
  <si>
    <t>HICOM 300</t>
  </si>
  <si>
    <t>N/D</t>
  </si>
  <si>
    <t>Capacidad: 2E1 / 128 Extenciones</t>
  </si>
  <si>
    <t>Capacidad: 4E1 / 528 Extenciones</t>
  </si>
  <si>
    <t>Valor Adquirido(Gs.)</t>
  </si>
  <si>
    <t>Noimbre del Bien</t>
  </si>
  <si>
    <t>Valor Adquirido (Gs.)</t>
  </si>
  <si>
    <t>Valor Sugerido Actualmente (Gs.)</t>
  </si>
  <si>
    <t>Antigüedad</t>
  </si>
  <si>
    <t>Ubicación del Bien</t>
  </si>
  <si>
    <t>Observaciones</t>
  </si>
  <si>
    <t>Edificio Central II</t>
  </si>
  <si>
    <t>Total por nodo (Gs.)</t>
  </si>
  <si>
    <t>TOTAL GENERAL (Gs.)</t>
  </si>
  <si>
    <t>2(dos) años</t>
  </si>
  <si>
    <t>Contrato N° 50/2015</t>
  </si>
  <si>
    <t>Contrato N°68/06</t>
  </si>
  <si>
    <t>Estacion Terrena Aregua</t>
  </si>
  <si>
    <t>Contrato N°213/07</t>
  </si>
  <si>
    <t>Central II - Tercer Piso - Sala Internacional</t>
  </si>
  <si>
    <t>SCI- Servicio Corporativo Internacional _ Cobre</t>
  </si>
  <si>
    <t>CAPACIDAD INSTALADA XDSL (PUERTOS)</t>
  </si>
  <si>
    <t>CAPACIDAD INSTALADA GPON (PUERTOS)*</t>
  </si>
  <si>
    <t>NOTA* LA CAPACIDAD PUEDE CRECER CON EL NIVEL DE SPLITTEADO.</t>
  </si>
  <si>
    <t xml:space="preserve">Central 2- Segundo Piso - Central Centro-  Villa Morra - Villa Elisa - Lambare- San Lorenzo - Ñemby - Encarnacion- Ciudad del Este -  </t>
  </si>
  <si>
    <t>Central II - Segundor Piso -ITMC / Central Centro/ Central Villa Morra / Ciudad del Este</t>
  </si>
  <si>
    <t>Sub Sistema de Transmision para enlace de Fibra Optica ITMC 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</si>
</sst>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* #,##0.00_);_(* \(#,##0.00\);_(* &quot;-&quot;??_);_(@_)"/>
    <numFmt numFmtId="165" formatCode="_(* #,##0_);_(* \(#,##0\);_(* &quot;-&quot;??_);_(@_)"/>
    <numFmt numFmtId="166" formatCode="_-* #,##0\ _€_-;\-* #,##0\ _€_-;_-* &quot;-&quot;??\ _€_-;_-@_-"/>
    <numFmt numFmtId="167" formatCode="#,##0;[Red]#,##0"/>
    <numFmt numFmtId="168" formatCode="_ * #,##0.00_ ;_ * \-#,##0.00_ ;_ * &quot;-&quot;??_ ;_ @_ "/>
    <numFmt numFmtId="169" formatCode="_-* #,##0.00\ _P_t_s_-;\-* #,##0.00\ _P_t_s_-;_-* &quot;-&quot;??\ _P_t_s_-;_-@_-"/>
    <numFmt numFmtId="170" formatCode="_-* #,##0\ _P_t_s_-;\-* #,##0\ _P_t_s_-;_-* &quot;-&quot;\ _P_t_s_-;_-@_-"/>
    <numFmt numFmtId="171" formatCode="&quot;¥&quot;#,##0;\-&quot;¥&quot;#,##0"/>
  </numFmts>
  <fonts count="55" x14ac:knownFonts="1">
    <font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b/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sz val="10"/>
      <color rgb="FF00206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2"/>
      <name val="Tahoma"/>
      <family val="2"/>
    </font>
    <font>
      <b/>
      <sz val="12"/>
      <name val="Tahoma"/>
      <family val="2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rgb="FF000000"/>
      <name val="Calibri"/>
      <family val="2"/>
    </font>
    <font>
      <b/>
      <i/>
      <sz val="11"/>
      <color rgb="FF000000"/>
      <name val="Calibri"/>
      <family val="2"/>
    </font>
    <font>
      <b/>
      <i/>
      <u/>
      <sz val="12"/>
      <color rgb="FF000000"/>
      <name val="Calibri"/>
      <family val="2"/>
    </font>
    <font>
      <sz val="10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4"/>
      <name val="Times New Roman"/>
      <family val="1"/>
    </font>
    <font>
      <b/>
      <sz val="8"/>
      <name val="Times New Roman"/>
      <family val="1"/>
    </font>
    <font>
      <b/>
      <sz val="8"/>
      <color indexed="8"/>
      <name val="Arial"/>
      <family val="2"/>
    </font>
    <font>
      <sz val="10.5"/>
      <color theme="1"/>
      <name val="Arial"/>
      <family val="2"/>
    </font>
    <font>
      <b/>
      <sz val="10.5"/>
      <color theme="1"/>
      <name val="Arial"/>
      <family val="2"/>
    </font>
    <font>
      <b/>
      <sz val="8"/>
      <color rgb="FF000000"/>
      <name val="Calibri"/>
      <family val="2"/>
    </font>
    <font>
      <b/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4"/>
      <color rgb="FF000000"/>
      <name val="Calibri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u/>
      <sz val="9"/>
      <name val="Tahoma"/>
      <family val="2"/>
    </font>
    <font>
      <b/>
      <sz val="10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12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8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9">
    <xf numFmtId="0" fontId="0" fillId="0" borderId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/>
    <xf numFmtId="170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8" fillId="0" borderId="0"/>
    <xf numFmtId="16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9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76">
    <xf numFmtId="0" fontId="0" fillId="0" borderId="0" xfId="0"/>
    <xf numFmtId="0" fontId="1" fillId="2" borderId="0" xfId="0" applyFont="1" applyFill="1" applyAlignment="1"/>
    <xf numFmtId="0" fontId="1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5" fillId="0" borderId="0" xfId="0" applyFont="1"/>
    <xf numFmtId="0" fontId="2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 wrapText="1"/>
    </xf>
    <xf numFmtId="0" fontId="0" fillId="0" borderId="0" xfId="0" applyFill="1" applyBorder="1"/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/>
    <xf numFmtId="0" fontId="7" fillId="2" borderId="0" xfId="0" applyFont="1" applyFill="1"/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3" fontId="9" fillId="0" borderId="12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165" fontId="7" fillId="2" borderId="16" xfId="1" applyNumberFormat="1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7" fillId="0" borderId="19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vertical="center"/>
    </xf>
    <xf numFmtId="0" fontId="7" fillId="0" borderId="21" xfId="0" applyFont="1" applyBorder="1" applyAlignment="1">
      <alignment horizontal="center"/>
    </xf>
    <xf numFmtId="0" fontId="8" fillId="0" borderId="7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vertical="center"/>
    </xf>
    <xf numFmtId="0" fontId="8" fillId="0" borderId="7" xfId="0" quotePrefix="1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0" xfId="0" applyFont="1" applyBorder="1"/>
    <xf numFmtId="0" fontId="8" fillId="0" borderId="20" xfId="0" quotePrefix="1" applyFont="1" applyBorder="1" applyAlignment="1">
      <alignment vertical="center"/>
    </xf>
    <xf numFmtId="0" fontId="8" fillId="0" borderId="10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2" xfId="0" applyFont="1" applyBorder="1" applyAlignment="1">
      <alignment vertical="center"/>
    </xf>
    <xf numFmtId="3" fontId="8" fillId="0" borderId="4" xfId="0" applyNumberFormat="1" applyFont="1" applyBorder="1" applyAlignment="1">
      <alignment horizontal="center" vertical="center"/>
    </xf>
    <xf numFmtId="0" fontId="8" fillId="0" borderId="10" xfId="0" quotePrefix="1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7" fillId="0" borderId="25" xfId="0" applyFont="1" applyBorder="1" applyAlignment="1">
      <alignment horizontal="center"/>
    </xf>
    <xf numFmtId="3" fontId="8" fillId="0" borderId="26" xfId="0" applyNumberFormat="1" applyFont="1" applyBorder="1" applyAlignment="1">
      <alignment horizontal="center" vertical="center"/>
    </xf>
    <xf numFmtId="0" fontId="8" fillId="0" borderId="26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7" fillId="0" borderId="27" xfId="0" applyFont="1" applyBorder="1" applyAlignment="1">
      <alignment horizont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8" fillId="0" borderId="17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3" fontId="8" fillId="0" borderId="20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3" fontId="8" fillId="0" borderId="22" xfId="0" applyNumberFormat="1" applyFont="1" applyBorder="1" applyAlignment="1">
      <alignment horizontal="center" vertical="center"/>
    </xf>
    <xf numFmtId="17" fontId="7" fillId="0" borderId="10" xfId="0" quotePrefix="1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8" fillId="0" borderId="8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3" fontId="8" fillId="0" borderId="22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Fill="1" applyBorder="1" applyAlignment="1">
      <alignment horizontal="left" vertical="center"/>
    </xf>
    <xf numFmtId="0" fontId="8" fillId="0" borderId="3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3" fontId="8" fillId="0" borderId="29" xfId="0" applyNumberFormat="1" applyFont="1" applyBorder="1" applyAlignment="1">
      <alignment horizontal="center" vertical="center"/>
    </xf>
    <xf numFmtId="0" fontId="7" fillId="0" borderId="30" xfId="0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Border="1"/>
    <xf numFmtId="3" fontId="8" fillId="0" borderId="31" xfId="0" applyNumberFormat="1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quotePrefix="1" applyNumberFormat="1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7" fillId="0" borderId="35" xfId="0" applyFont="1" applyBorder="1" applyAlignment="1">
      <alignment horizontal="center"/>
    </xf>
    <xf numFmtId="3" fontId="8" fillId="0" borderId="36" xfId="0" applyNumberFormat="1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6" xfId="0" applyFont="1" applyBorder="1"/>
    <xf numFmtId="3" fontId="8" fillId="0" borderId="23" xfId="0" applyNumberFormat="1" applyFont="1" applyBorder="1" applyAlignment="1">
      <alignment horizontal="center" vertical="center"/>
    </xf>
    <xf numFmtId="0" fontId="8" fillId="2" borderId="32" xfId="0" applyFont="1" applyFill="1" applyBorder="1" applyAlignment="1">
      <alignment horizontal="center"/>
    </xf>
    <xf numFmtId="0" fontId="8" fillId="0" borderId="32" xfId="0" applyFont="1" applyBorder="1" applyAlignment="1">
      <alignment vertical="center"/>
    </xf>
    <xf numFmtId="3" fontId="8" fillId="0" borderId="36" xfId="0" applyNumberFormat="1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3" fontId="8" fillId="0" borderId="2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8" fillId="3" borderId="4" xfId="0" applyFont="1" applyFill="1" applyBorder="1" applyAlignment="1">
      <alignment horizontal="center" vertical="center"/>
    </xf>
    <xf numFmtId="3" fontId="8" fillId="2" borderId="36" xfId="0" applyNumberFormat="1" applyFont="1" applyFill="1" applyBorder="1" applyAlignment="1">
      <alignment horizontal="center" vertical="center"/>
    </xf>
    <xf numFmtId="0" fontId="8" fillId="0" borderId="37" xfId="0" applyNumberFormat="1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left" vertical="center"/>
    </xf>
    <xf numFmtId="3" fontId="8" fillId="0" borderId="17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22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3" fontId="8" fillId="0" borderId="36" xfId="0" applyNumberFormat="1" applyFont="1" applyBorder="1" applyAlignment="1">
      <alignment horizontal="center" vertical="center"/>
    </xf>
    <xf numFmtId="0" fontId="8" fillId="0" borderId="37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8" fillId="3" borderId="4" xfId="0" applyFont="1" applyFill="1" applyBorder="1" applyAlignment="1">
      <alignment horizontal="center"/>
    </xf>
    <xf numFmtId="17" fontId="13" fillId="0" borderId="10" xfId="0" quotePrefix="1" applyNumberFormat="1" applyFont="1" applyBorder="1" applyAlignment="1">
      <alignment horizontal="center" vertical="center"/>
    </xf>
    <xf numFmtId="0" fontId="7" fillId="0" borderId="39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3" fontId="7" fillId="0" borderId="17" xfId="0" applyNumberFormat="1" applyFont="1" applyBorder="1" applyAlignment="1">
      <alignment horizontal="center" vertical="center"/>
    </xf>
    <xf numFmtId="0" fontId="8" fillId="0" borderId="8" xfId="0" quotePrefix="1" applyNumberFormat="1" applyFont="1" applyBorder="1" applyAlignment="1">
      <alignment horizontal="center" vertical="center"/>
    </xf>
    <xf numFmtId="3" fontId="7" fillId="0" borderId="20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/>
    </xf>
    <xf numFmtId="3" fontId="7" fillId="0" borderId="23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2" xfId="0" applyFont="1" applyBorder="1" applyAlignment="1">
      <alignment horizontal="left" vertical="center"/>
    </xf>
    <xf numFmtId="3" fontId="7" fillId="0" borderId="36" xfId="0" applyNumberFormat="1" applyFont="1" applyBorder="1" applyAlignment="1">
      <alignment horizontal="center" vertical="center"/>
    </xf>
    <xf numFmtId="0" fontId="7" fillId="0" borderId="37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  <xf numFmtId="0" fontId="7" fillId="0" borderId="7" xfId="0" quotePrefix="1" applyNumberFormat="1" applyFont="1" applyBorder="1" applyAlignment="1">
      <alignment horizontal="center" vertical="center"/>
    </xf>
    <xf numFmtId="0" fontId="7" fillId="0" borderId="33" xfId="0" quotePrefix="1" applyNumberFormat="1" applyFont="1" applyBorder="1" applyAlignment="1">
      <alignment horizontal="center" vertical="center"/>
    </xf>
    <xf numFmtId="0" fontId="7" fillId="0" borderId="26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3" fontId="7" fillId="0" borderId="22" xfId="0" applyNumberFormat="1" applyFont="1" applyBorder="1" applyAlignment="1">
      <alignment horizontal="center" vertical="center"/>
    </xf>
    <xf numFmtId="0" fontId="7" fillId="0" borderId="10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33" xfId="0" applyNumberFormat="1" applyFont="1" applyBorder="1" applyAlignment="1">
      <alignment horizontal="center" vertical="center"/>
    </xf>
    <xf numFmtId="0" fontId="8" fillId="0" borderId="23" xfId="0" quotePrefix="1" applyFont="1" applyBorder="1" applyAlignment="1">
      <alignment horizontal="left" vertical="center"/>
    </xf>
    <xf numFmtId="0" fontId="7" fillId="0" borderId="8" xfId="0" quotePrefix="1" applyNumberFormat="1" applyFont="1" applyBorder="1" applyAlignment="1">
      <alignment horizontal="center" vertical="center"/>
    </xf>
    <xf numFmtId="0" fontId="7" fillId="0" borderId="33" xfId="0" applyNumberFormat="1" applyFont="1" applyBorder="1" applyAlignment="1">
      <alignment horizontal="center" vertical="center"/>
    </xf>
    <xf numFmtId="0" fontId="7" fillId="0" borderId="32" xfId="0" quotePrefix="1" applyFont="1" applyBorder="1" applyAlignment="1">
      <alignment horizontal="left" vertical="center"/>
    </xf>
    <xf numFmtId="3" fontId="7" fillId="2" borderId="20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7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0" fontId="8" fillId="0" borderId="33" xfId="0" applyNumberFormat="1" applyFont="1" applyBorder="1" applyAlignment="1">
      <alignment horizontal="center" vertical="center" wrapText="1"/>
    </xf>
    <xf numFmtId="0" fontId="8" fillId="0" borderId="32" xfId="0" quotePrefix="1" applyFont="1" applyBorder="1" applyAlignment="1">
      <alignment horizontal="left" vertical="center"/>
    </xf>
    <xf numFmtId="3" fontId="7" fillId="0" borderId="15" xfId="0" applyNumberFormat="1" applyFont="1" applyBorder="1" applyAlignment="1">
      <alignment horizontal="center" vertical="center"/>
    </xf>
    <xf numFmtId="0" fontId="8" fillId="0" borderId="41" xfId="0" quotePrefix="1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41" xfId="0" applyFont="1" applyBorder="1" applyAlignment="1">
      <alignment horizontal="left" vertical="center"/>
    </xf>
    <xf numFmtId="0" fontId="10" fillId="0" borderId="3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8" fillId="0" borderId="1" xfId="0" quotePrefix="1" applyFont="1" applyBorder="1" applyAlignment="1">
      <alignment horizontal="left" vertical="center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quotePrefix="1" applyFont="1" applyBorder="1" applyAlignment="1">
      <alignment horizontal="left" vertical="center"/>
    </xf>
    <xf numFmtId="0" fontId="8" fillId="0" borderId="37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7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3" fontId="7" fillId="0" borderId="42" xfId="0" applyNumberFormat="1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7" fillId="0" borderId="43" xfId="0" quotePrefix="1" applyNumberFormat="1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left" vertical="center"/>
    </xf>
    <xf numFmtId="0" fontId="10" fillId="0" borderId="38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/>
    </xf>
    <xf numFmtId="3" fontId="7" fillId="0" borderId="34" xfId="0" applyNumberFormat="1" applyFont="1" applyBorder="1" applyAlignment="1">
      <alignment horizontal="center" vertical="center"/>
    </xf>
    <xf numFmtId="0" fontId="8" fillId="0" borderId="34" xfId="0" quotePrefix="1" applyNumberFormat="1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4" xfId="0" applyFont="1" applyBorder="1" applyAlignment="1">
      <alignment horizontal="left" vertical="center"/>
    </xf>
    <xf numFmtId="0" fontId="7" fillId="0" borderId="24" xfId="0" applyFont="1" applyBorder="1" applyAlignment="1">
      <alignment horizont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/>
    <xf numFmtId="0" fontId="7" fillId="2" borderId="0" xfId="0" applyFont="1" applyFill="1" applyAlignment="1"/>
    <xf numFmtId="3" fontId="7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/>
    <xf numFmtId="0" fontId="7" fillId="0" borderId="39" xfId="0" applyFont="1" applyBorder="1" applyAlignment="1">
      <alignment horizontal="center" vertical="center"/>
    </xf>
    <xf numFmtId="3" fontId="14" fillId="2" borderId="45" xfId="0" applyNumberFormat="1" applyFont="1" applyFill="1" applyBorder="1" applyAlignment="1">
      <alignment horizontal="center" vertical="center" wrapText="1"/>
    </xf>
    <xf numFmtId="3" fontId="14" fillId="0" borderId="34" xfId="0" applyNumberFormat="1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17" fillId="0" borderId="0" xfId="0" applyFont="1"/>
    <xf numFmtId="4" fontId="17" fillId="0" borderId="0" xfId="0" applyNumberFormat="1" applyFont="1"/>
    <xf numFmtId="3" fontId="17" fillId="0" borderId="0" xfId="0" applyNumberFormat="1" applyFont="1"/>
    <xf numFmtId="4" fontId="9" fillId="0" borderId="0" xfId="0" applyNumberFormat="1" applyFont="1"/>
    <xf numFmtId="0" fontId="18" fillId="0" borderId="0" xfId="0" applyFont="1"/>
    <xf numFmtId="4" fontId="18" fillId="0" borderId="0" xfId="0" applyNumberFormat="1" applyFont="1"/>
    <xf numFmtId="3" fontId="18" fillId="0" borderId="0" xfId="0" applyNumberFormat="1" applyFont="1"/>
    <xf numFmtId="0" fontId="0" fillId="0" borderId="1" xfId="0" applyBorder="1"/>
    <xf numFmtId="0" fontId="0" fillId="0" borderId="0" xfId="0" applyAlignment="1">
      <alignment horizontal="center"/>
    </xf>
    <xf numFmtId="166" fontId="0" fillId="0" borderId="0" xfId="2" applyNumberFormat="1" applyFont="1"/>
    <xf numFmtId="166" fontId="0" fillId="0" borderId="0" xfId="0" applyNumberFormat="1"/>
    <xf numFmtId="3" fontId="23" fillId="8" borderId="12" xfId="0" applyNumberFormat="1" applyFont="1" applyFill="1" applyBorder="1" applyAlignment="1">
      <alignment horizontal="center"/>
    </xf>
    <xf numFmtId="0" fontId="25" fillId="0" borderId="54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/>
    </xf>
    <xf numFmtId="0" fontId="25" fillId="0" borderId="56" xfId="0" applyFont="1" applyBorder="1" applyAlignment="1">
      <alignment horizontal="center" vertical="center"/>
    </xf>
    <xf numFmtId="0" fontId="16" fillId="0" borderId="57" xfId="0" applyFont="1" applyBorder="1" applyAlignment="1">
      <alignment horizontal="center"/>
    </xf>
    <xf numFmtId="0" fontId="25" fillId="0" borderId="58" xfId="0" applyFont="1" applyBorder="1" applyAlignment="1">
      <alignment horizontal="center" vertical="center"/>
    </xf>
    <xf numFmtId="0" fontId="16" fillId="0" borderId="59" xfId="0" applyFont="1" applyBorder="1" applyAlignment="1">
      <alignment horizontal="center"/>
    </xf>
    <xf numFmtId="0" fontId="29" fillId="9" borderId="12" xfId="0" applyFont="1" applyFill="1" applyBorder="1" applyAlignment="1">
      <alignment horizontal="center" vertical="center" wrapText="1"/>
    </xf>
    <xf numFmtId="0" fontId="29" fillId="9" borderId="40" xfId="0" applyFont="1" applyFill="1" applyBorder="1" applyAlignment="1">
      <alignment horizontal="center" vertical="center"/>
    </xf>
    <xf numFmtId="0" fontId="29" fillId="9" borderId="12" xfId="0" applyFont="1" applyFill="1" applyBorder="1" applyAlignment="1">
      <alignment horizontal="center" vertic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/>
    <xf numFmtId="167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167" fontId="31" fillId="0" borderId="0" xfId="0" applyNumberFormat="1" applyFont="1" applyFill="1" applyBorder="1" applyAlignment="1">
      <alignment horizontal="center" wrapText="1"/>
    </xf>
    <xf numFmtId="49" fontId="31" fillId="0" borderId="0" xfId="0" applyNumberFormat="1" applyFont="1" applyFill="1" applyBorder="1" applyAlignment="1">
      <alignment horizontal="left"/>
    </xf>
    <xf numFmtId="49" fontId="31" fillId="0" borderId="0" xfId="0" applyNumberFormat="1" applyFont="1" applyFill="1" applyBorder="1" applyAlignment="1">
      <alignment horizontal="center"/>
    </xf>
    <xf numFmtId="0" fontId="0" fillId="0" borderId="44" xfId="0" applyFill="1" applyBorder="1"/>
    <xf numFmtId="167" fontId="31" fillId="0" borderId="16" xfId="0" applyNumberFormat="1" applyFont="1" applyFill="1" applyBorder="1" applyAlignment="1">
      <alignment horizontal="center" wrapText="1"/>
    </xf>
    <xf numFmtId="167" fontId="31" fillId="0" borderId="53" xfId="0" applyNumberFormat="1" applyFont="1" applyFill="1" applyBorder="1" applyAlignment="1">
      <alignment horizontal="center" wrapText="1"/>
    </xf>
    <xf numFmtId="49" fontId="31" fillId="0" borderId="53" xfId="0" applyNumberFormat="1" applyFont="1" applyFill="1" applyBorder="1" applyAlignment="1">
      <alignment horizontal="left"/>
    </xf>
    <xf numFmtId="49" fontId="31" fillId="0" borderId="40" xfId="0" applyNumberFormat="1" applyFont="1" applyFill="1" applyBorder="1" applyAlignment="1">
      <alignment horizontal="left"/>
    </xf>
    <xf numFmtId="49" fontId="31" fillId="0" borderId="11" xfId="0" applyNumberFormat="1" applyFont="1" applyFill="1" applyBorder="1" applyAlignment="1">
      <alignment horizontal="left"/>
    </xf>
    <xf numFmtId="167" fontId="31" fillId="0" borderId="62" xfId="0" applyNumberFormat="1" applyFont="1" applyFill="1" applyBorder="1" applyAlignment="1">
      <alignment horizontal="center" wrapText="1"/>
    </xf>
    <xf numFmtId="49" fontId="31" fillId="0" borderId="26" xfId="0" applyNumberFormat="1" applyFont="1" applyFill="1" applyBorder="1" applyAlignment="1">
      <alignment horizontal="center"/>
    </xf>
    <xf numFmtId="49" fontId="31" fillId="0" borderId="26" xfId="0" applyNumberFormat="1" applyFont="1" applyFill="1" applyBorder="1" applyAlignment="1">
      <alignment horizontal="left"/>
    </xf>
    <xf numFmtId="49" fontId="31" fillId="0" borderId="27" xfId="0" applyNumberFormat="1" applyFont="1" applyFill="1" applyBorder="1" applyAlignment="1">
      <alignment horizontal="left"/>
    </xf>
    <xf numFmtId="167" fontId="31" fillId="0" borderId="63" xfId="0" applyNumberFormat="1" applyFont="1" applyFill="1" applyBorder="1" applyAlignment="1">
      <alignment horizontal="center" wrapText="1"/>
    </xf>
    <xf numFmtId="49" fontId="31" fillId="0" borderId="1" xfId="0" applyNumberFormat="1" applyFont="1" applyFill="1" applyBorder="1" applyAlignment="1">
      <alignment horizontal="center"/>
    </xf>
    <xf numFmtId="49" fontId="31" fillId="0" borderId="1" xfId="0" applyNumberFormat="1" applyFont="1" applyFill="1" applyBorder="1" applyAlignment="1">
      <alignment horizontal="left"/>
    </xf>
    <xf numFmtId="49" fontId="31" fillId="0" borderId="30" xfId="0" applyNumberFormat="1" applyFont="1" applyFill="1" applyBorder="1" applyAlignment="1">
      <alignment horizontal="left"/>
    </xf>
    <xf numFmtId="167" fontId="31" fillId="0" borderId="64" xfId="0" applyNumberFormat="1" applyFont="1" applyFill="1" applyBorder="1" applyAlignment="1">
      <alignment horizontal="center" wrapText="1"/>
    </xf>
    <xf numFmtId="49" fontId="31" fillId="0" borderId="32" xfId="0" applyNumberFormat="1" applyFont="1" applyFill="1" applyBorder="1" applyAlignment="1">
      <alignment horizontal="center"/>
    </xf>
    <xf numFmtId="49" fontId="31" fillId="0" borderId="32" xfId="0" applyNumberFormat="1" applyFont="1" applyFill="1" applyBorder="1" applyAlignment="1">
      <alignment horizontal="left"/>
    </xf>
    <xf numFmtId="49" fontId="31" fillId="0" borderId="35" xfId="0" applyNumberFormat="1" applyFont="1" applyFill="1" applyBorder="1" applyAlignment="1">
      <alignment horizontal="left"/>
    </xf>
    <xf numFmtId="167" fontId="31" fillId="0" borderId="65" xfId="0" applyNumberFormat="1" applyFont="1" applyFill="1" applyBorder="1" applyAlignment="1">
      <alignment horizontal="center" wrapText="1"/>
    </xf>
    <xf numFmtId="167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31" fillId="0" borderId="0" xfId="0" applyFont="1" applyFill="1" applyBorder="1" applyAlignment="1">
      <alignment horizontal="left"/>
    </xf>
    <xf numFmtId="0" fontId="31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left"/>
    </xf>
    <xf numFmtId="49" fontId="0" fillId="0" borderId="0" xfId="0" applyNumberFormat="1" applyFill="1" applyBorder="1"/>
    <xf numFmtId="49" fontId="0" fillId="0" borderId="6" xfId="0" applyNumberFormat="1" applyFill="1" applyBorder="1"/>
    <xf numFmtId="49" fontId="31" fillId="0" borderId="4" xfId="0" applyNumberFormat="1" applyFont="1" applyFill="1" applyBorder="1" applyAlignment="1">
      <alignment horizontal="center"/>
    </xf>
    <xf numFmtId="49" fontId="31" fillId="0" borderId="4" xfId="0" applyNumberFormat="1" applyFont="1" applyFill="1" applyBorder="1" applyAlignment="1">
      <alignment horizontal="left"/>
    </xf>
    <xf numFmtId="49" fontId="31" fillId="0" borderId="39" xfId="0" applyNumberFormat="1" applyFont="1" applyFill="1" applyBorder="1" applyAlignment="1">
      <alignment horizontal="left"/>
    </xf>
    <xf numFmtId="167" fontId="32" fillId="0" borderId="61" xfId="0" applyNumberFormat="1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167" fontId="0" fillId="0" borderId="51" xfId="0" applyNumberFormat="1" applyBorder="1" applyAlignment="1">
      <alignment horizontal="center"/>
    </xf>
    <xf numFmtId="0" fontId="0" fillId="0" borderId="51" xfId="0" applyBorder="1" applyAlignment="1">
      <alignment horizontal="left"/>
    </xf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27" fillId="0" borderId="66" xfId="0" applyFont="1" applyBorder="1" applyAlignment="1">
      <alignment horizontal="center" vertical="center"/>
    </xf>
    <xf numFmtId="0" fontId="27" fillId="0" borderId="67" xfId="0" applyFont="1" applyBorder="1" applyAlignment="1">
      <alignment horizontal="center" vertical="center"/>
    </xf>
    <xf numFmtId="0" fontId="27" fillId="0" borderId="68" xfId="0" applyFont="1" applyBorder="1" applyAlignment="1">
      <alignment horizontal="center" vertical="center"/>
    </xf>
    <xf numFmtId="3" fontId="26" fillId="8" borderId="70" xfId="0" applyNumberFormat="1" applyFont="1" applyFill="1" applyBorder="1" applyAlignment="1">
      <alignment horizontal="center" vertical="center"/>
    </xf>
    <xf numFmtId="3" fontId="26" fillId="8" borderId="71" xfId="0" applyNumberFormat="1" applyFont="1" applyFill="1" applyBorder="1" applyAlignment="1">
      <alignment horizontal="center" vertical="center"/>
    </xf>
    <xf numFmtId="3" fontId="26" fillId="8" borderId="72" xfId="0" applyNumberFormat="1" applyFont="1" applyFill="1" applyBorder="1" applyAlignment="1">
      <alignment horizontal="center" vertical="center"/>
    </xf>
    <xf numFmtId="0" fontId="21" fillId="0" borderId="0" xfId="0" applyFont="1"/>
    <xf numFmtId="4" fontId="19" fillId="0" borderId="1" xfId="3" applyNumberFormat="1" applyFont="1" applyBorder="1" applyAlignment="1" applyProtection="1">
      <alignment horizontal="right" vertical="center"/>
      <protection locked="0"/>
    </xf>
    <xf numFmtId="4" fontId="19" fillId="0" borderId="63" xfId="3" applyNumberFormat="1" applyFont="1" applyBorder="1" applyAlignment="1" applyProtection="1">
      <alignment horizontal="right" vertical="center"/>
      <protection locked="0"/>
    </xf>
    <xf numFmtId="4" fontId="10" fillId="11" borderId="1" xfId="3" applyNumberFormat="1" applyFont="1" applyFill="1" applyBorder="1" applyAlignment="1">
      <alignment horizontal="right" vertical="center" textRotation="90" wrapText="1"/>
    </xf>
    <xf numFmtId="4" fontId="10" fillId="11" borderId="63" xfId="3" applyNumberFormat="1" applyFont="1" applyFill="1" applyBorder="1" applyAlignment="1">
      <alignment horizontal="right" vertical="center" textRotation="90" wrapText="1"/>
    </xf>
    <xf numFmtId="4" fontId="19" fillId="0" borderId="1" xfId="3" applyNumberFormat="1" applyFont="1" applyBorder="1" applyAlignment="1" applyProtection="1">
      <alignment horizontal="center" vertical="center" wrapText="1"/>
      <protection locked="0"/>
    </xf>
    <xf numFmtId="4" fontId="19" fillId="0" borderId="3" xfId="3" applyNumberFormat="1" applyFont="1" applyBorder="1" applyAlignment="1" applyProtection="1">
      <alignment horizontal="right" vertical="center"/>
      <protection locked="0"/>
    </xf>
    <xf numFmtId="4" fontId="19" fillId="0" borderId="62" xfId="3" applyNumberFormat="1" applyFont="1" applyBorder="1" applyAlignment="1" applyProtection="1">
      <alignment horizontal="right" vertical="center"/>
      <protection locked="0"/>
    </xf>
    <xf numFmtId="4" fontId="10" fillId="11" borderId="63" xfId="3" applyNumberFormat="1" applyFont="1" applyFill="1" applyBorder="1" applyAlignment="1">
      <alignment horizontal="right" textRotation="90" wrapText="1"/>
    </xf>
    <xf numFmtId="0" fontId="10" fillId="2" borderId="35" xfId="3" applyFont="1" applyFill="1" applyBorder="1" applyAlignment="1">
      <alignment horizontal="center" vertical="center" textRotation="90"/>
    </xf>
    <xf numFmtId="0" fontId="10" fillId="2" borderId="73" xfId="3" applyFont="1" applyFill="1" applyBorder="1" applyAlignment="1">
      <alignment horizontal="center" vertical="center" textRotation="90"/>
    </xf>
    <xf numFmtId="0" fontId="10" fillId="2" borderId="32" xfId="3" applyFont="1" applyFill="1" applyBorder="1" applyAlignment="1">
      <alignment horizontal="center" vertical="center"/>
    </xf>
    <xf numFmtId="0" fontId="10" fillId="0" borderId="32" xfId="3" applyFont="1" applyFill="1" applyBorder="1" applyAlignment="1">
      <alignment horizontal="center" vertical="center" textRotation="90" wrapText="1"/>
    </xf>
    <xf numFmtId="0" fontId="10" fillId="0" borderId="64" xfId="3" applyFont="1" applyFill="1" applyBorder="1" applyAlignment="1">
      <alignment horizontal="center" vertical="center" textRotation="90" wrapText="1"/>
    </xf>
    <xf numFmtId="0" fontId="19" fillId="11" borderId="30" xfId="3" applyFont="1" applyFill="1" applyBorder="1" applyAlignment="1">
      <alignment vertical="center"/>
    </xf>
    <xf numFmtId="49" fontId="10" fillId="11" borderId="1" xfId="3" applyNumberFormat="1" applyFont="1" applyFill="1" applyBorder="1" applyAlignment="1">
      <alignment horizontal="center" vertical="center"/>
    </xf>
    <xf numFmtId="0" fontId="10" fillId="11" borderId="1" xfId="3" applyFont="1" applyFill="1" applyBorder="1" applyAlignment="1">
      <alignment horizontal="center" vertical="center" wrapText="1"/>
    </xf>
    <xf numFmtId="0" fontId="10" fillId="11" borderId="1" xfId="3" applyFont="1" applyFill="1" applyBorder="1" applyAlignment="1">
      <alignment horizontal="center" vertical="center" textRotation="90" wrapText="1"/>
    </xf>
    <xf numFmtId="0" fontId="10" fillId="11" borderId="63" xfId="3" applyFont="1" applyFill="1" applyBorder="1" applyAlignment="1">
      <alignment horizontal="center" vertical="center" textRotation="90" wrapText="1"/>
    </xf>
    <xf numFmtId="0" fontId="19" fillId="0" borderId="30" xfId="3" applyFont="1" applyFill="1" applyBorder="1" applyAlignment="1">
      <alignment vertical="center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9" fillId="0" borderId="1" xfId="3" applyFont="1" applyBorder="1" applyAlignment="1" applyProtection="1">
      <alignment horizontal="center" vertical="center"/>
      <protection locked="0"/>
    </xf>
    <xf numFmtId="0" fontId="19" fillId="0" borderId="30" xfId="3" applyFont="1" applyBorder="1" applyAlignment="1" applyProtection="1">
      <alignment vertical="center"/>
      <protection locked="0"/>
    </xf>
    <xf numFmtId="49" fontId="19" fillId="0" borderId="1" xfId="3" applyNumberFormat="1" applyFont="1" applyBorder="1" applyAlignment="1" applyProtection="1">
      <alignment horizontal="center" vertical="center" wrapText="1"/>
      <protection locked="0"/>
    </xf>
    <xf numFmtId="0" fontId="19" fillId="0" borderId="1" xfId="3" applyFont="1" applyBorder="1" applyAlignment="1">
      <alignment vertical="center" wrapText="1"/>
    </xf>
    <xf numFmtId="0" fontId="10" fillId="0" borderId="1" xfId="3" applyFont="1" applyBorder="1" applyAlignment="1">
      <alignment vertical="center" wrapText="1"/>
    </xf>
    <xf numFmtId="49" fontId="19" fillId="0" borderId="1" xfId="3" applyNumberFormat="1" applyFont="1" applyFill="1" applyBorder="1" applyAlignment="1">
      <alignment horizontal="center" vertical="center"/>
    </xf>
    <xf numFmtId="0" fontId="19" fillId="0" borderId="1" xfId="3" applyFont="1" applyFill="1" applyBorder="1" applyAlignment="1" applyProtection="1">
      <alignment horizontal="center" vertical="center"/>
      <protection locked="0"/>
    </xf>
    <xf numFmtId="0" fontId="19" fillId="0" borderId="39" xfId="3" applyFont="1" applyBorder="1" applyAlignment="1" applyProtection="1">
      <alignment vertical="center"/>
      <protection locked="0"/>
    </xf>
    <xf numFmtId="0" fontId="19" fillId="0" borderId="4" xfId="3" applyFont="1" applyBorder="1" applyAlignment="1">
      <alignment vertical="center" wrapText="1"/>
    </xf>
    <xf numFmtId="0" fontId="19" fillId="0" borderId="39" xfId="3" applyFont="1" applyFill="1" applyBorder="1" applyAlignment="1">
      <alignment vertical="center"/>
    </xf>
    <xf numFmtId="0" fontId="19" fillId="0" borderId="4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9" fillId="0" borderId="28" xfId="3" applyFont="1" applyFill="1" applyBorder="1" applyAlignment="1">
      <alignment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9" fillId="0" borderId="3" xfId="3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4" xfId="3" applyFont="1" applyBorder="1" applyAlignment="1">
      <alignment vertical="center" wrapText="1"/>
    </xf>
    <xf numFmtId="164" fontId="10" fillId="0" borderId="74" xfId="1" applyFont="1" applyBorder="1" applyAlignment="1" applyProtection="1">
      <alignment horizontal="center" vertical="center"/>
      <protection locked="0"/>
    </xf>
    <xf numFmtId="0" fontId="0" fillId="0" borderId="0" xfId="0"/>
    <xf numFmtId="0" fontId="0" fillId="0" borderId="0" xfId="0" applyAlignment="1">
      <alignment vertical="center"/>
    </xf>
    <xf numFmtId="0" fontId="36" fillId="12" borderId="1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/>
    </xf>
    <xf numFmtId="3" fontId="35" fillId="2" borderId="1" xfId="0" applyNumberFormat="1" applyFont="1" applyFill="1" applyBorder="1" applyAlignment="1">
      <alignment horizontal="center" vertical="center"/>
    </xf>
    <xf numFmtId="3" fontId="37" fillId="2" borderId="1" xfId="0" applyNumberFormat="1" applyFont="1" applyFill="1" applyBorder="1" applyAlignment="1">
      <alignment horizontal="center" vertical="center" wrapText="1"/>
    </xf>
    <xf numFmtId="0" fontId="35" fillId="12" borderId="35" xfId="0" applyFont="1" applyFill="1" applyBorder="1" applyAlignment="1">
      <alignment vertical="center" wrapText="1"/>
    </xf>
    <xf numFmtId="0" fontId="35" fillId="12" borderId="32" xfId="0" applyFont="1" applyFill="1" applyBorder="1" applyAlignment="1">
      <alignment horizontal="center" vertical="center" wrapText="1"/>
    </xf>
    <xf numFmtId="0" fontId="35" fillId="2" borderId="32" xfId="0" applyFont="1" applyFill="1" applyBorder="1" applyAlignment="1">
      <alignment horizontal="center" vertical="center"/>
    </xf>
    <xf numFmtId="0" fontId="36" fillId="12" borderId="30" xfId="0" applyFont="1" applyFill="1" applyBorder="1" applyAlignment="1">
      <alignment vertical="center" wrapText="1"/>
    </xf>
    <xf numFmtId="0" fontId="15" fillId="12" borderId="30" xfId="0" applyFont="1" applyFill="1" applyBorder="1" applyAlignment="1">
      <alignment vertical="center" wrapText="1"/>
    </xf>
    <xf numFmtId="3" fontId="36" fillId="12" borderId="30" xfId="0" applyNumberFormat="1" applyFont="1" applyFill="1" applyBorder="1" applyAlignment="1">
      <alignment vertical="center" wrapText="1"/>
    </xf>
    <xf numFmtId="0" fontId="38" fillId="12" borderId="30" xfId="0" applyFont="1" applyFill="1" applyBorder="1" applyAlignment="1">
      <alignment vertical="center" wrapText="1"/>
    </xf>
    <xf numFmtId="0" fontId="38" fillId="12" borderId="27" xfId="0" applyFont="1" applyFill="1" applyBorder="1" applyAlignment="1">
      <alignment vertical="center" wrapText="1"/>
    </xf>
    <xf numFmtId="0" fontId="40" fillId="12" borderId="26" xfId="15" applyFont="1" applyFill="1" applyBorder="1" applyAlignment="1">
      <alignment horizontal="center" vertical="center" wrapText="1"/>
    </xf>
    <xf numFmtId="0" fontId="37" fillId="2" borderId="26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center"/>
    </xf>
    <xf numFmtId="164" fontId="16" fillId="2" borderId="53" xfId="1" applyFont="1" applyFill="1" applyBorder="1" applyAlignment="1">
      <alignment horizontal="center" vertical="center"/>
    </xf>
    <xf numFmtId="0" fontId="15" fillId="2" borderId="32" xfId="0" applyFont="1" applyFill="1" applyBorder="1" applyAlignment="1">
      <alignment horizontal="center" vertical="center" wrapText="1"/>
    </xf>
    <xf numFmtId="0" fontId="15" fillId="2" borderId="64" xfId="0" applyFont="1" applyFill="1" applyBorder="1" applyAlignment="1">
      <alignment horizontal="center" vertical="center" wrapText="1"/>
    </xf>
    <xf numFmtId="4" fontId="8" fillId="2" borderId="63" xfId="0" applyNumberFormat="1" applyFont="1" applyFill="1" applyBorder="1" applyAlignment="1">
      <alignment horizontal="right" vertical="center"/>
    </xf>
    <xf numFmtId="3" fontId="37" fillId="2" borderId="26" xfId="0" applyNumberFormat="1" applyFont="1" applyFill="1" applyBorder="1" applyAlignment="1">
      <alignment horizontal="center" vertical="center" wrapText="1"/>
    </xf>
    <xf numFmtId="0" fontId="37" fillId="12" borderId="65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/>
    </xf>
    <xf numFmtId="4" fontId="8" fillId="2" borderId="1" xfId="0" quotePrefix="1" applyNumberFormat="1" applyFont="1" applyFill="1" applyBorder="1" applyAlignment="1">
      <alignment horizontal="right" vertical="center"/>
    </xf>
    <xf numFmtId="3" fontId="37" fillId="2" borderId="38" xfId="0" applyNumberFormat="1" applyFont="1" applyFill="1" applyBorder="1" applyAlignment="1">
      <alignment horizontal="center" vertical="center" wrapText="1"/>
    </xf>
    <xf numFmtId="0" fontId="45" fillId="0" borderId="60" xfId="0" applyFont="1" applyBorder="1" applyAlignment="1">
      <alignment horizontal="center" vertical="center" wrapText="1"/>
    </xf>
    <xf numFmtId="0" fontId="45" fillId="0" borderId="46" xfId="0" applyFont="1" applyBorder="1" applyAlignment="1">
      <alignment vertical="center" wrapText="1"/>
    </xf>
    <xf numFmtId="0" fontId="45" fillId="0" borderId="60" xfId="0" applyFont="1" applyBorder="1" applyAlignment="1">
      <alignment vertical="center" wrapText="1"/>
    </xf>
    <xf numFmtId="0" fontId="45" fillId="0" borderId="46" xfId="0" applyFont="1" applyBorder="1" applyAlignment="1">
      <alignment horizontal="center" vertical="center" wrapText="1"/>
    </xf>
    <xf numFmtId="0" fontId="28" fillId="0" borderId="60" xfId="0" applyFont="1" applyBorder="1" applyAlignment="1">
      <alignment vertical="center" wrapText="1"/>
    </xf>
    <xf numFmtId="0" fontId="46" fillId="0" borderId="60" xfId="0" applyFont="1" applyBorder="1" applyAlignment="1">
      <alignment vertical="center" wrapText="1"/>
    </xf>
    <xf numFmtId="0" fontId="46" fillId="0" borderId="46" xfId="0" applyFont="1" applyBorder="1" applyAlignment="1">
      <alignment horizontal="center" vertical="center" wrapText="1"/>
    </xf>
    <xf numFmtId="0" fontId="46" fillId="0" borderId="46" xfId="0" applyFont="1" applyBorder="1" applyAlignment="1">
      <alignment vertical="center" wrapText="1"/>
    </xf>
    <xf numFmtId="0" fontId="45" fillId="0" borderId="0" xfId="0" applyFont="1" applyAlignment="1">
      <alignment vertical="center" wrapText="1"/>
    </xf>
    <xf numFmtId="11" fontId="45" fillId="0" borderId="46" xfId="0" applyNumberFormat="1" applyFont="1" applyBorder="1" applyAlignment="1">
      <alignment vertical="center" wrapText="1"/>
    </xf>
    <xf numFmtId="0" fontId="45" fillId="0" borderId="49" xfId="0" applyFont="1" applyBorder="1" applyAlignment="1">
      <alignment vertical="center" wrapText="1"/>
    </xf>
    <xf numFmtId="0" fontId="42" fillId="0" borderId="0" xfId="0" applyFont="1" applyAlignment="1">
      <alignment horizontal="center" vertical="center"/>
    </xf>
    <xf numFmtId="0" fontId="48" fillId="0" borderId="60" xfId="0" applyFont="1" applyBorder="1" applyAlignment="1">
      <alignment horizontal="center" vertical="center" wrapText="1"/>
    </xf>
    <xf numFmtId="0" fontId="48" fillId="0" borderId="46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28" fillId="9" borderId="69" xfId="0" applyFont="1" applyFill="1" applyBorder="1" applyAlignment="1">
      <alignment horizontal="center" vertical="center"/>
    </xf>
    <xf numFmtId="0" fontId="28" fillId="9" borderId="50" xfId="0" applyFont="1" applyFill="1" applyBorder="1" applyAlignment="1">
      <alignment horizontal="center" vertical="center"/>
    </xf>
    <xf numFmtId="0" fontId="28" fillId="9" borderId="50" xfId="0" applyFont="1" applyFill="1" applyBorder="1" applyAlignment="1">
      <alignment horizontal="center" vertical="center" wrapText="1"/>
    </xf>
    <xf numFmtId="0" fontId="20" fillId="0" borderId="35" xfId="0" applyFont="1" applyBorder="1" applyAlignment="1">
      <alignment horizontal="center"/>
    </xf>
    <xf numFmtId="0" fontId="28" fillId="0" borderId="32" xfId="0" applyFont="1" applyBorder="1" applyAlignment="1">
      <alignment horizontal="center" vertical="center"/>
    </xf>
    <xf numFmtId="0" fontId="49" fillId="0" borderId="32" xfId="0" applyFont="1" applyBorder="1" applyAlignment="1">
      <alignment horizontal="center" vertical="center"/>
    </xf>
    <xf numFmtId="0" fontId="49" fillId="10" borderId="32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49" fillId="10" borderId="1" xfId="0" applyFont="1" applyFill="1" applyBorder="1" applyAlignment="1">
      <alignment horizontal="center" vertical="center"/>
    </xf>
    <xf numFmtId="17" fontId="28" fillId="0" borderId="1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49" fillId="0" borderId="3" xfId="0" applyFont="1" applyBorder="1" applyAlignment="1">
      <alignment horizontal="center" vertical="center"/>
    </xf>
    <xf numFmtId="0" fontId="49" fillId="10" borderId="3" xfId="0" applyFont="1" applyFill="1" applyBorder="1" applyAlignment="1">
      <alignment horizontal="center" vertical="center"/>
    </xf>
    <xf numFmtId="3" fontId="50" fillId="0" borderId="1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wrapText="1"/>
    </xf>
    <xf numFmtId="0" fontId="42" fillId="0" borderId="0" xfId="0" applyFont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1" applyFont="1"/>
    <xf numFmtId="165" fontId="0" fillId="0" borderId="1" xfId="1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165" fontId="0" fillId="0" borderId="0" xfId="0" applyNumberFormat="1" applyBorder="1"/>
    <xf numFmtId="166" fontId="16" fillId="7" borderId="0" xfId="2" applyNumberFormat="1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6" fillId="7" borderId="0" xfId="0" applyFont="1" applyFill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49" fontId="51" fillId="0" borderId="0" xfId="0" applyNumberFormat="1" applyFont="1" applyFill="1" applyBorder="1" applyAlignment="1">
      <alignment horizontal="left"/>
    </xf>
    <xf numFmtId="0" fontId="52" fillId="0" borderId="0" xfId="0" applyFont="1"/>
    <xf numFmtId="166" fontId="52" fillId="7" borderId="0" xfId="0" applyNumberFormat="1" applyFont="1" applyFill="1"/>
    <xf numFmtId="0" fontId="8" fillId="0" borderId="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53" fillId="0" borderId="0" xfId="0" applyFont="1" applyAlignment="1">
      <alignment vertical="center" wrapText="1"/>
    </xf>
    <xf numFmtId="0" fontId="0" fillId="0" borderId="35" xfId="0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165" fontId="0" fillId="0" borderId="26" xfId="1" applyNumberFormat="1" applyFont="1" applyBorder="1" applyAlignment="1">
      <alignment horizontal="center" vertical="center"/>
    </xf>
    <xf numFmtId="0" fontId="0" fillId="0" borderId="26" xfId="0" applyBorder="1"/>
    <xf numFmtId="0" fontId="0" fillId="0" borderId="65" xfId="0" applyBorder="1" applyAlignment="1">
      <alignment horizontal="center" vertical="center" wrapText="1"/>
    </xf>
    <xf numFmtId="0" fontId="8" fillId="0" borderId="1" xfId="0" applyFont="1" applyFill="1" applyBorder="1"/>
    <xf numFmtId="0" fontId="0" fillId="0" borderId="0" xfId="0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24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2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34" xfId="0" quotePrefix="1" applyFont="1" applyBorder="1" applyAlignment="1">
      <alignment horizontal="center" vertical="center"/>
    </xf>
    <xf numFmtId="0" fontId="8" fillId="0" borderId="2" xfId="0" quotePrefix="1" applyFont="1" applyBorder="1" applyAlignment="1">
      <alignment horizontal="center" vertical="center"/>
    </xf>
    <xf numFmtId="0" fontId="8" fillId="0" borderId="38" xfId="0" quotePrefix="1" applyFont="1" applyBorder="1" applyAlignment="1">
      <alignment horizontal="center" vertical="center"/>
    </xf>
    <xf numFmtId="0" fontId="10" fillId="0" borderId="6" xfId="0" quotePrefix="1" applyFont="1" applyBorder="1" applyAlignment="1">
      <alignment horizontal="center" vertical="center"/>
    </xf>
    <xf numFmtId="0" fontId="10" fillId="0" borderId="42" xfId="0" quotePrefix="1" applyFont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left"/>
    </xf>
    <xf numFmtId="0" fontId="33" fillId="0" borderId="0" xfId="0" applyFont="1" applyFill="1" applyBorder="1" applyAlignment="1">
      <alignment horizontal="center"/>
    </xf>
    <xf numFmtId="0" fontId="32" fillId="0" borderId="52" xfId="0" applyFont="1" applyFill="1" applyBorder="1" applyAlignment="1">
      <alignment horizontal="center"/>
    </xf>
    <xf numFmtId="0" fontId="32" fillId="0" borderId="51" xfId="0" applyFont="1" applyFill="1" applyBorder="1" applyAlignment="1">
      <alignment horizontal="center"/>
    </xf>
    <xf numFmtId="0" fontId="32" fillId="0" borderId="50" xfId="0" applyFont="1" applyFill="1" applyBorder="1" applyAlignment="1">
      <alignment horizontal="center"/>
    </xf>
    <xf numFmtId="0" fontId="32" fillId="0" borderId="14" xfId="0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>
      <alignment horizontal="left"/>
    </xf>
    <xf numFmtId="49" fontId="31" fillId="0" borderId="26" xfId="0" applyNumberFormat="1" applyFont="1" applyFill="1" applyBorder="1" applyAlignment="1">
      <alignment horizontal="left"/>
    </xf>
    <xf numFmtId="49" fontId="31" fillId="0" borderId="32" xfId="0" applyNumberFormat="1" applyFont="1" applyFill="1" applyBorder="1" applyAlignment="1">
      <alignment horizontal="left"/>
    </xf>
    <xf numFmtId="0" fontId="32" fillId="0" borderId="11" xfId="0" applyFont="1" applyFill="1" applyBorder="1" applyAlignment="1">
      <alignment horizontal="center"/>
    </xf>
    <xf numFmtId="0" fontId="32" fillId="0" borderId="40" xfId="0" applyFont="1" applyFill="1" applyBorder="1" applyAlignment="1">
      <alignment horizontal="center"/>
    </xf>
    <xf numFmtId="0" fontId="32" fillId="0" borderId="53" xfId="0" applyFont="1" applyFill="1" applyBorder="1" applyAlignment="1">
      <alignment horizontal="center"/>
    </xf>
    <xf numFmtId="49" fontId="31" fillId="0" borderId="3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0" fillId="6" borderId="11" xfId="3" applyFont="1" applyFill="1" applyBorder="1" applyAlignment="1">
      <alignment horizontal="center" vertical="center"/>
    </xf>
    <xf numFmtId="0" fontId="10" fillId="6" borderId="40" xfId="3" applyFont="1" applyFill="1" applyBorder="1" applyAlignment="1">
      <alignment horizontal="center" vertical="center"/>
    </xf>
    <xf numFmtId="0" fontId="10" fillId="6" borderId="53" xfId="3" applyFont="1" applyFill="1" applyBorder="1" applyAlignment="1">
      <alignment horizontal="center" vertical="center"/>
    </xf>
    <xf numFmtId="0" fontId="10" fillId="0" borderId="48" xfId="3" applyFont="1" applyFill="1" applyBorder="1" applyAlignment="1" applyProtection="1">
      <alignment horizontal="center" vertical="center"/>
      <protection locked="0"/>
    </xf>
    <xf numFmtId="0" fontId="10" fillId="0" borderId="47" xfId="3" applyFont="1" applyFill="1" applyBorder="1" applyAlignment="1" applyProtection="1">
      <alignment horizontal="center" vertical="center"/>
      <protection locked="0"/>
    </xf>
    <xf numFmtId="0" fontId="10" fillId="0" borderId="46" xfId="3" applyFont="1" applyFill="1" applyBorder="1" applyAlignment="1" applyProtection="1">
      <alignment horizontal="center" vertical="center"/>
      <protection locked="0"/>
    </xf>
    <xf numFmtId="0" fontId="15" fillId="12" borderId="30" xfId="0" applyFont="1" applyFill="1" applyBorder="1" applyAlignment="1">
      <alignment horizontal="left" vertical="center" wrapText="1"/>
    </xf>
    <xf numFmtId="0" fontId="40" fillId="12" borderId="11" xfId="15" applyFont="1" applyFill="1" applyBorder="1" applyAlignment="1">
      <alignment horizontal="center" vertical="center" wrapText="1"/>
    </xf>
    <xf numFmtId="0" fontId="40" fillId="12" borderId="40" xfId="15" applyFont="1" applyFill="1" applyBorder="1" applyAlignment="1">
      <alignment horizontal="center" vertical="center" wrapText="1"/>
    </xf>
    <xf numFmtId="0" fontId="40" fillId="12" borderId="15" xfId="15" applyFont="1" applyFill="1" applyBorder="1" applyAlignment="1">
      <alignment horizontal="center" vertical="center" wrapText="1"/>
    </xf>
    <xf numFmtId="0" fontId="37" fillId="12" borderId="1" xfId="0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right" vertical="center"/>
    </xf>
    <xf numFmtId="4" fontId="8" fillId="2" borderId="2" xfId="0" applyNumberFormat="1" applyFont="1" applyFill="1" applyBorder="1" applyAlignment="1">
      <alignment horizontal="right" vertical="center"/>
    </xf>
    <xf numFmtId="4" fontId="8" fillId="2" borderId="4" xfId="0" applyNumberFormat="1" applyFont="1" applyFill="1" applyBorder="1" applyAlignment="1">
      <alignment horizontal="right" vertical="center"/>
    </xf>
    <xf numFmtId="0" fontId="37" fillId="12" borderId="63" xfId="0" applyFont="1" applyFill="1" applyBorder="1" applyAlignment="1">
      <alignment horizontal="center" vertical="center"/>
    </xf>
    <xf numFmtId="4" fontId="8" fillId="2" borderId="62" xfId="0" applyNumberFormat="1" applyFont="1" applyFill="1" applyBorder="1" applyAlignment="1">
      <alignment horizontal="right" vertical="center"/>
    </xf>
    <xf numFmtId="4" fontId="8" fillId="2" borderId="75" xfId="0" applyNumberFormat="1" applyFont="1" applyFill="1" applyBorder="1" applyAlignment="1">
      <alignment horizontal="right" vertical="center"/>
    </xf>
    <xf numFmtId="4" fontId="8" fillId="2" borderId="16" xfId="0" applyNumberFormat="1" applyFont="1" applyFill="1" applyBorder="1" applyAlignment="1">
      <alignment horizontal="right" vertical="center"/>
    </xf>
    <xf numFmtId="0" fontId="34" fillId="6" borderId="52" xfId="0" applyFont="1" applyFill="1" applyBorder="1" applyAlignment="1">
      <alignment horizontal="center" vertical="center" wrapText="1"/>
    </xf>
    <xf numFmtId="0" fontId="34" fillId="6" borderId="51" xfId="0" applyFont="1" applyFill="1" applyBorder="1" applyAlignment="1">
      <alignment horizontal="center" vertical="center" wrapText="1"/>
    </xf>
    <xf numFmtId="0" fontId="34" fillId="6" borderId="50" xfId="0" applyFont="1" applyFill="1" applyBorder="1" applyAlignment="1">
      <alignment horizontal="center" vertical="center" wrapText="1"/>
    </xf>
    <xf numFmtId="0" fontId="34" fillId="6" borderId="48" xfId="0" applyFont="1" applyFill="1" applyBorder="1" applyAlignment="1">
      <alignment horizontal="center" vertical="center" wrapText="1"/>
    </xf>
    <xf numFmtId="0" fontId="34" fillId="6" borderId="47" xfId="0" applyFont="1" applyFill="1" applyBorder="1" applyAlignment="1">
      <alignment horizontal="center" vertical="center" wrapText="1"/>
    </xf>
    <xf numFmtId="0" fontId="34" fillId="6" borderId="4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3" fillId="0" borderId="11" xfId="0" applyFont="1" applyBorder="1" applyAlignment="1">
      <alignment horizontal="center" wrapText="1"/>
    </xf>
    <xf numFmtId="0" fontId="23" fillId="0" borderId="40" xfId="0" applyFont="1" applyBorder="1" applyAlignment="1">
      <alignment horizontal="center" wrapText="1"/>
    </xf>
    <xf numFmtId="0" fontId="30" fillId="0" borderId="0" xfId="0" applyFont="1" applyBorder="1" applyAlignment="1">
      <alignment horizontal="center" vertical="center"/>
    </xf>
    <xf numFmtId="0" fontId="28" fillId="13" borderId="11" xfId="0" applyFont="1" applyFill="1" applyBorder="1" applyAlignment="1">
      <alignment horizontal="center" vertical="center" wrapText="1"/>
    </xf>
    <xf numFmtId="0" fontId="28" fillId="13" borderId="40" xfId="0" applyFont="1" applyFill="1" applyBorder="1" applyAlignment="1">
      <alignment horizontal="center" vertical="center" wrapText="1"/>
    </xf>
    <xf numFmtId="0" fontId="28" fillId="13" borderId="53" xfId="0" applyFont="1" applyFill="1" applyBorder="1" applyAlignment="1">
      <alignment horizontal="center" vertical="center" wrapText="1"/>
    </xf>
    <xf numFmtId="0" fontId="43" fillId="13" borderId="11" xfId="0" applyFont="1" applyFill="1" applyBorder="1" applyAlignment="1">
      <alignment horizontal="center" vertical="center" wrapText="1"/>
    </xf>
    <xf numFmtId="0" fontId="43" fillId="13" borderId="40" xfId="0" applyFont="1" applyFill="1" applyBorder="1" applyAlignment="1">
      <alignment horizontal="center" vertical="center" wrapText="1"/>
    </xf>
    <xf numFmtId="0" fontId="43" fillId="13" borderId="53" xfId="0" applyFont="1" applyFill="1" applyBorder="1" applyAlignment="1">
      <alignment horizontal="center" vertical="center" wrapText="1"/>
    </xf>
    <xf numFmtId="0" fontId="47" fillId="0" borderId="11" xfId="0" applyFont="1" applyBorder="1" applyAlignment="1">
      <alignment vertical="center" wrapText="1"/>
    </xf>
    <xf numFmtId="0" fontId="47" fillId="0" borderId="40" xfId="0" applyFont="1" applyBorder="1" applyAlignment="1">
      <alignment vertical="center" wrapText="1"/>
    </xf>
    <xf numFmtId="0" fontId="24" fillId="14" borderId="47" xfId="0" applyFont="1" applyFill="1" applyBorder="1" applyAlignment="1">
      <alignment horizontal="center"/>
    </xf>
    <xf numFmtId="0" fontId="28" fillId="0" borderId="11" xfId="0" applyFont="1" applyBorder="1" applyAlignment="1">
      <alignment vertical="center" wrapText="1"/>
    </xf>
    <xf numFmtId="0" fontId="28" fillId="0" borderId="40" xfId="0" applyFont="1" applyBorder="1" applyAlignment="1">
      <alignment vertical="center" wrapText="1"/>
    </xf>
    <xf numFmtId="0" fontId="45" fillId="0" borderId="69" xfId="0" applyFont="1" applyBorder="1" applyAlignment="1">
      <alignment vertical="center" wrapText="1"/>
    </xf>
    <xf numFmtId="0" fontId="45" fillId="0" borderId="60" xfId="0" applyFont="1" applyBorder="1" applyAlignment="1">
      <alignment vertical="center" wrapText="1"/>
    </xf>
    <xf numFmtId="0" fontId="45" fillId="0" borderId="69" xfId="0" applyFont="1" applyBorder="1" applyAlignment="1">
      <alignment horizontal="center" vertical="center" wrapText="1"/>
    </xf>
    <xf numFmtId="0" fontId="45" fillId="0" borderId="60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8" fillId="2" borderId="7" xfId="0" applyFont="1" applyFill="1" applyBorder="1" applyAlignment="1">
      <alignment horizontal="left"/>
    </xf>
    <xf numFmtId="0" fontId="18" fillId="2" borderId="20" xfId="0" applyFont="1" applyFill="1" applyBorder="1" applyAlignment="1">
      <alignment horizontal="left"/>
    </xf>
    <xf numFmtId="0" fontId="17" fillId="2" borderId="1" xfId="0" applyFont="1" applyFill="1" applyBorder="1"/>
    <xf numFmtId="3" fontId="18" fillId="2" borderId="1" xfId="0" applyNumberFormat="1" applyFont="1" applyFill="1" applyBorder="1" applyAlignment="1">
      <alignment horizontal="right"/>
    </xf>
    <xf numFmtId="3" fontId="17" fillId="2" borderId="1" xfId="0" applyNumberFormat="1" applyFont="1" applyFill="1" applyBorder="1"/>
    <xf numFmtId="3" fontId="18" fillId="2" borderId="1" xfId="0" applyNumberFormat="1" applyFont="1" applyFill="1" applyBorder="1"/>
    <xf numFmtId="0" fontId="18" fillId="2" borderId="1" xfId="0" applyFont="1" applyFill="1" applyBorder="1"/>
    <xf numFmtId="3" fontId="17" fillId="2" borderId="1" xfId="0" applyNumberFormat="1" applyFont="1" applyFill="1" applyBorder="1" applyAlignment="1">
      <alignment horizontal="right"/>
    </xf>
    <xf numFmtId="0" fontId="17" fillId="2" borderId="0" xfId="0" applyFont="1" applyFill="1"/>
    <xf numFmtId="3" fontId="17" fillId="2" borderId="0" xfId="0" applyNumberFormat="1" applyFont="1" applyFill="1"/>
    <xf numFmtId="4" fontId="17" fillId="2" borderId="0" xfId="0" applyNumberFormat="1" applyFont="1" applyFill="1"/>
    <xf numFmtId="2" fontId="21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66" fontId="0" fillId="2" borderId="1" xfId="2" applyNumberFormat="1" applyFont="1" applyFill="1" applyBorder="1"/>
    <xf numFmtId="0" fontId="0" fillId="2" borderId="0" xfId="0" applyFill="1" applyAlignment="1">
      <alignment horizontal="center"/>
    </xf>
    <xf numFmtId="0" fontId="0" fillId="2" borderId="0" xfId="0" applyFill="1"/>
    <xf numFmtId="166" fontId="20" fillId="2" borderId="1" xfId="0" applyNumberFormat="1" applyFont="1" applyFill="1" applyBorder="1"/>
    <xf numFmtId="0" fontId="30" fillId="0" borderId="47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3" fontId="54" fillId="0" borderId="4" xfId="0" applyNumberFormat="1" applyFont="1" applyBorder="1" applyAlignment="1">
      <alignment vertical="center"/>
    </xf>
    <xf numFmtId="3" fontId="54" fillId="0" borderId="1" xfId="0" applyNumberFormat="1" applyFont="1" applyBorder="1" applyAlignment="1">
      <alignment vertical="center"/>
    </xf>
    <xf numFmtId="0" fontId="54" fillId="0" borderId="1" xfId="0" applyFont="1" applyBorder="1" applyAlignment="1">
      <alignment horizontal="center" vertical="center"/>
    </xf>
  </cellXfs>
  <cellStyles count="19">
    <cellStyle name="Comma [0] 2" xfId="4"/>
    <cellStyle name="Comma 2" xfId="5"/>
    <cellStyle name="Comma 2 2" xfId="6"/>
    <cellStyle name="Diseño 3" xfId="7"/>
    <cellStyle name="Millares" xfId="1" builtinId="3"/>
    <cellStyle name="Millares 2" xfId="2"/>
    <cellStyle name="Millares 2 2" xfId="8"/>
    <cellStyle name="Millares 6" xfId="9"/>
    <cellStyle name="Normal" xfId="0" builtinId="0"/>
    <cellStyle name="Normal 2" xfId="3"/>
    <cellStyle name="Normal 2 2" xfId="10"/>
    <cellStyle name="Normal 5" xfId="11"/>
    <cellStyle name="Normal 6" xfId="12"/>
    <cellStyle name="Normal 7" xfId="13"/>
    <cellStyle name="Normal 8" xfId="14"/>
    <cellStyle name="Normal_CENTRALES DIGITALES 10" xfId="15"/>
    <cellStyle name="Percent 2" xfId="16"/>
    <cellStyle name="Porcentual 2 2" xfId="17"/>
    <cellStyle name="Porcentual 4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2</xdr:row>
      <xdr:rowOff>209550</xdr:rowOff>
    </xdr:from>
    <xdr:to>
      <xdr:col>2</xdr:col>
      <xdr:colOff>1038225</xdr:colOff>
      <xdr:row>4</xdr:row>
      <xdr:rowOff>381000</xdr:rowOff>
    </xdr:to>
    <xdr:pic>
      <xdr:nvPicPr>
        <xdr:cNvPr id="2" name="5 Imagen" descr="C:\Users\DELL\Pictures\Sin títul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6597"/>
        <a:stretch>
          <a:fillRect/>
        </a:stretch>
      </xdr:blipFill>
      <xdr:spPr bwMode="auto">
        <a:xfrm>
          <a:off x="419100" y="781050"/>
          <a:ext cx="12668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37"/>
  <sheetViews>
    <sheetView tabSelected="1" zoomScale="80" zoomScaleNormal="80" zoomScaleSheetLayoutView="90" workbookViewId="0">
      <selection activeCell="B192" sqref="B192:B218"/>
    </sheetView>
  </sheetViews>
  <sheetFormatPr baseColWidth="10" defaultColWidth="9.140625" defaultRowHeight="12.75" x14ac:dyDescent="0.2"/>
  <cols>
    <col min="1" max="1" width="4.7109375" style="30" customWidth="1"/>
    <col min="2" max="2" width="10.42578125" style="25" customWidth="1"/>
    <col min="3" max="3" width="25.140625" style="25" customWidth="1"/>
    <col min="4" max="4" width="11.7109375" style="30" customWidth="1"/>
    <col min="5" max="5" width="16" style="25" customWidth="1"/>
    <col min="6" max="6" width="25.7109375" style="25" customWidth="1"/>
    <col min="7" max="7" width="9.140625" style="29" customWidth="1"/>
    <col min="8" max="8" width="12.7109375" style="28" customWidth="1"/>
    <col min="9" max="9" width="15.85546875" style="27" customWidth="1"/>
    <col min="10" max="66" width="9.140625" style="26"/>
    <col min="67" max="232" width="9.140625" style="25"/>
    <col min="233" max="233" width="4.7109375" style="25" customWidth="1"/>
    <col min="234" max="234" width="15.7109375" style="25" customWidth="1"/>
    <col min="235" max="235" width="25.140625" style="25" customWidth="1"/>
    <col min="236" max="236" width="9.7109375" style="25" customWidth="1"/>
    <col min="237" max="237" width="16" style="25" customWidth="1"/>
    <col min="238" max="238" width="25.7109375" style="25" customWidth="1"/>
    <col min="239" max="239" width="9.140625" style="25" customWidth="1"/>
    <col min="240" max="264" width="10.7109375" style="25" customWidth="1"/>
    <col min="265" max="488" width="9.140625" style="25"/>
    <col min="489" max="489" width="4.7109375" style="25" customWidth="1"/>
    <col min="490" max="490" width="15.7109375" style="25" customWidth="1"/>
    <col min="491" max="491" width="25.140625" style="25" customWidth="1"/>
    <col min="492" max="492" width="9.7109375" style="25" customWidth="1"/>
    <col min="493" max="493" width="16" style="25" customWidth="1"/>
    <col min="494" max="494" width="25.7109375" style="25" customWidth="1"/>
    <col min="495" max="495" width="9.140625" style="25" customWidth="1"/>
    <col min="496" max="520" width="10.7109375" style="25" customWidth="1"/>
    <col min="521" max="744" width="9.140625" style="25"/>
    <col min="745" max="745" width="4.7109375" style="25" customWidth="1"/>
    <col min="746" max="746" width="15.7109375" style="25" customWidth="1"/>
    <col min="747" max="747" width="25.140625" style="25" customWidth="1"/>
    <col min="748" max="748" width="9.7109375" style="25" customWidth="1"/>
    <col min="749" max="749" width="16" style="25" customWidth="1"/>
    <col min="750" max="750" width="25.7109375" style="25" customWidth="1"/>
    <col min="751" max="751" width="9.140625" style="25" customWidth="1"/>
    <col min="752" max="776" width="10.7109375" style="25" customWidth="1"/>
    <col min="777" max="1000" width="9.140625" style="25"/>
    <col min="1001" max="1001" width="4.7109375" style="25" customWidth="1"/>
    <col min="1002" max="1002" width="15.7109375" style="25" customWidth="1"/>
    <col min="1003" max="1003" width="25.140625" style="25" customWidth="1"/>
    <col min="1004" max="1004" width="9.7109375" style="25" customWidth="1"/>
    <col min="1005" max="1005" width="16" style="25" customWidth="1"/>
    <col min="1006" max="1006" width="25.7109375" style="25" customWidth="1"/>
    <col min="1007" max="1007" width="9.140625" style="25" customWidth="1"/>
    <col min="1008" max="1032" width="10.7109375" style="25" customWidth="1"/>
    <col min="1033" max="1256" width="9.140625" style="25"/>
    <col min="1257" max="1257" width="4.7109375" style="25" customWidth="1"/>
    <col min="1258" max="1258" width="15.7109375" style="25" customWidth="1"/>
    <col min="1259" max="1259" width="25.140625" style="25" customWidth="1"/>
    <col min="1260" max="1260" width="9.7109375" style="25" customWidth="1"/>
    <col min="1261" max="1261" width="16" style="25" customWidth="1"/>
    <col min="1262" max="1262" width="25.7109375" style="25" customWidth="1"/>
    <col min="1263" max="1263" width="9.140625" style="25" customWidth="1"/>
    <col min="1264" max="1288" width="10.7109375" style="25" customWidth="1"/>
    <col min="1289" max="1512" width="9.140625" style="25"/>
    <col min="1513" max="1513" width="4.7109375" style="25" customWidth="1"/>
    <col min="1514" max="1514" width="15.7109375" style="25" customWidth="1"/>
    <col min="1515" max="1515" width="25.140625" style="25" customWidth="1"/>
    <col min="1516" max="1516" width="9.7109375" style="25" customWidth="1"/>
    <col min="1517" max="1517" width="16" style="25" customWidth="1"/>
    <col min="1518" max="1518" width="25.7109375" style="25" customWidth="1"/>
    <col min="1519" max="1519" width="9.140625" style="25" customWidth="1"/>
    <col min="1520" max="1544" width="10.7109375" style="25" customWidth="1"/>
    <col min="1545" max="1768" width="9.140625" style="25"/>
    <col min="1769" max="1769" width="4.7109375" style="25" customWidth="1"/>
    <col min="1770" max="1770" width="15.7109375" style="25" customWidth="1"/>
    <col min="1771" max="1771" width="25.140625" style="25" customWidth="1"/>
    <col min="1772" max="1772" width="9.7109375" style="25" customWidth="1"/>
    <col min="1773" max="1773" width="16" style="25" customWidth="1"/>
    <col min="1774" max="1774" width="25.7109375" style="25" customWidth="1"/>
    <col min="1775" max="1775" width="9.140625" style="25" customWidth="1"/>
    <col min="1776" max="1800" width="10.7109375" style="25" customWidth="1"/>
    <col min="1801" max="2024" width="9.140625" style="25"/>
    <col min="2025" max="2025" width="4.7109375" style="25" customWidth="1"/>
    <col min="2026" max="2026" width="15.7109375" style="25" customWidth="1"/>
    <col min="2027" max="2027" width="25.140625" style="25" customWidth="1"/>
    <col min="2028" max="2028" width="9.7109375" style="25" customWidth="1"/>
    <col min="2029" max="2029" width="16" style="25" customWidth="1"/>
    <col min="2030" max="2030" width="25.7109375" style="25" customWidth="1"/>
    <col min="2031" max="2031" width="9.140625" style="25" customWidth="1"/>
    <col min="2032" max="2056" width="10.7109375" style="25" customWidth="1"/>
    <col min="2057" max="2280" width="9.140625" style="25"/>
    <col min="2281" max="2281" width="4.7109375" style="25" customWidth="1"/>
    <col min="2282" max="2282" width="15.7109375" style="25" customWidth="1"/>
    <col min="2283" max="2283" width="25.140625" style="25" customWidth="1"/>
    <col min="2284" max="2284" width="9.7109375" style="25" customWidth="1"/>
    <col min="2285" max="2285" width="16" style="25" customWidth="1"/>
    <col min="2286" max="2286" width="25.7109375" style="25" customWidth="1"/>
    <col min="2287" max="2287" width="9.140625" style="25" customWidth="1"/>
    <col min="2288" max="2312" width="10.7109375" style="25" customWidth="1"/>
    <col min="2313" max="2536" width="9.140625" style="25"/>
    <col min="2537" max="2537" width="4.7109375" style="25" customWidth="1"/>
    <col min="2538" max="2538" width="15.7109375" style="25" customWidth="1"/>
    <col min="2539" max="2539" width="25.140625" style="25" customWidth="1"/>
    <col min="2540" max="2540" width="9.7109375" style="25" customWidth="1"/>
    <col min="2541" max="2541" width="16" style="25" customWidth="1"/>
    <col min="2542" max="2542" width="25.7109375" style="25" customWidth="1"/>
    <col min="2543" max="2543" width="9.140625" style="25" customWidth="1"/>
    <col min="2544" max="2568" width="10.7109375" style="25" customWidth="1"/>
    <col min="2569" max="2792" width="9.140625" style="25"/>
    <col min="2793" max="2793" width="4.7109375" style="25" customWidth="1"/>
    <col min="2794" max="2794" width="15.7109375" style="25" customWidth="1"/>
    <col min="2795" max="2795" width="25.140625" style="25" customWidth="1"/>
    <col min="2796" max="2796" width="9.7109375" style="25" customWidth="1"/>
    <col min="2797" max="2797" width="16" style="25" customWidth="1"/>
    <col min="2798" max="2798" width="25.7109375" style="25" customWidth="1"/>
    <col min="2799" max="2799" width="9.140625" style="25" customWidth="1"/>
    <col min="2800" max="2824" width="10.7109375" style="25" customWidth="1"/>
    <col min="2825" max="3048" width="9.140625" style="25"/>
    <col min="3049" max="3049" width="4.7109375" style="25" customWidth="1"/>
    <col min="3050" max="3050" width="15.7109375" style="25" customWidth="1"/>
    <col min="3051" max="3051" width="25.140625" style="25" customWidth="1"/>
    <col min="3052" max="3052" width="9.7109375" style="25" customWidth="1"/>
    <col min="3053" max="3053" width="16" style="25" customWidth="1"/>
    <col min="3054" max="3054" width="25.7109375" style="25" customWidth="1"/>
    <col min="3055" max="3055" width="9.140625" style="25" customWidth="1"/>
    <col min="3056" max="3080" width="10.7109375" style="25" customWidth="1"/>
    <col min="3081" max="3304" width="9.140625" style="25"/>
    <col min="3305" max="3305" width="4.7109375" style="25" customWidth="1"/>
    <col min="3306" max="3306" width="15.7109375" style="25" customWidth="1"/>
    <col min="3307" max="3307" width="25.140625" style="25" customWidth="1"/>
    <col min="3308" max="3308" width="9.7109375" style="25" customWidth="1"/>
    <col min="3309" max="3309" width="16" style="25" customWidth="1"/>
    <col min="3310" max="3310" width="25.7109375" style="25" customWidth="1"/>
    <col min="3311" max="3311" width="9.140625" style="25" customWidth="1"/>
    <col min="3312" max="3336" width="10.7109375" style="25" customWidth="1"/>
    <col min="3337" max="3560" width="9.140625" style="25"/>
    <col min="3561" max="3561" width="4.7109375" style="25" customWidth="1"/>
    <col min="3562" max="3562" width="15.7109375" style="25" customWidth="1"/>
    <col min="3563" max="3563" width="25.140625" style="25" customWidth="1"/>
    <col min="3564" max="3564" width="9.7109375" style="25" customWidth="1"/>
    <col min="3565" max="3565" width="16" style="25" customWidth="1"/>
    <col min="3566" max="3566" width="25.7109375" style="25" customWidth="1"/>
    <col min="3567" max="3567" width="9.140625" style="25" customWidth="1"/>
    <col min="3568" max="3592" width="10.7109375" style="25" customWidth="1"/>
    <col min="3593" max="3816" width="9.140625" style="25"/>
    <col min="3817" max="3817" width="4.7109375" style="25" customWidth="1"/>
    <col min="3818" max="3818" width="15.7109375" style="25" customWidth="1"/>
    <col min="3819" max="3819" width="25.140625" style="25" customWidth="1"/>
    <col min="3820" max="3820" width="9.7109375" style="25" customWidth="1"/>
    <col min="3821" max="3821" width="16" style="25" customWidth="1"/>
    <col min="3822" max="3822" width="25.7109375" style="25" customWidth="1"/>
    <col min="3823" max="3823" width="9.140625" style="25" customWidth="1"/>
    <col min="3824" max="3848" width="10.7109375" style="25" customWidth="1"/>
    <col min="3849" max="4072" width="9.140625" style="25"/>
    <col min="4073" max="4073" width="4.7109375" style="25" customWidth="1"/>
    <col min="4074" max="4074" width="15.7109375" style="25" customWidth="1"/>
    <col min="4075" max="4075" width="25.140625" style="25" customWidth="1"/>
    <col min="4076" max="4076" width="9.7109375" style="25" customWidth="1"/>
    <col min="4077" max="4077" width="16" style="25" customWidth="1"/>
    <col min="4078" max="4078" width="25.7109375" style="25" customWidth="1"/>
    <col min="4079" max="4079" width="9.140625" style="25" customWidth="1"/>
    <col min="4080" max="4104" width="10.7109375" style="25" customWidth="1"/>
    <col min="4105" max="4328" width="9.140625" style="25"/>
    <col min="4329" max="4329" width="4.7109375" style="25" customWidth="1"/>
    <col min="4330" max="4330" width="15.7109375" style="25" customWidth="1"/>
    <col min="4331" max="4331" width="25.140625" style="25" customWidth="1"/>
    <col min="4332" max="4332" width="9.7109375" style="25" customWidth="1"/>
    <col min="4333" max="4333" width="16" style="25" customWidth="1"/>
    <col min="4334" max="4334" width="25.7109375" style="25" customWidth="1"/>
    <col min="4335" max="4335" width="9.140625" style="25" customWidth="1"/>
    <col min="4336" max="4360" width="10.7109375" style="25" customWidth="1"/>
    <col min="4361" max="4584" width="9.140625" style="25"/>
    <col min="4585" max="4585" width="4.7109375" style="25" customWidth="1"/>
    <col min="4586" max="4586" width="15.7109375" style="25" customWidth="1"/>
    <col min="4587" max="4587" width="25.140625" style="25" customWidth="1"/>
    <col min="4588" max="4588" width="9.7109375" style="25" customWidth="1"/>
    <col min="4589" max="4589" width="16" style="25" customWidth="1"/>
    <col min="4590" max="4590" width="25.7109375" style="25" customWidth="1"/>
    <col min="4591" max="4591" width="9.140625" style="25" customWidth="1"/>
    <col min="4592" max="4616" width="10.7109375" style="25" customWidth="1"/>
    <col min="4617" max="4840" width="9.140625" style="25"/>
    <col min="4841" max="4841" width="4.7109375" style="25" customWidth="1"/>
    <col min="4842" max="4842" width="15.7109375" style="25" customWidth="1"/>
    <col min="4843" max="4843" width="25.140625" style="25" customWidth="1"/>
    <col min="4844" max="4844" width="9.7109375" style="25" customWidth="1"/>
    <col min="4845" max="4845" width="16" style="25" customWidth="1"/>
    <col min="4846" max="4846" width="25.7109375" style="25" customWidth="1"/>
    <col min="4847" max="4847" width="9.140625" style="25" customWidth="1"/>
    <col min="4848" max="4872" width="10.7109375" style="25" customWidth="1"/>
    <col min="4873" max="5096" width="9.140625" style="25"/>
    <col min="5097" max="5097" width="4.7109375" style="25" customWidth="1"/>
    <col min="5098" max="5098" width="15.7109375" style="25" customWidth="1"/>
    <col min="5099" max="5099" width="25.140625" style="25" customWidth="1"/>
    <col min="5100" max="5100" width="9.7109375" style="25" customWidth="1"/>
    <col min="5101" max="5101" width="16" style="25" customWidth="1"/>
    <col min="5102" max="5102" width="25.7109375" style="25" customWidth="1"/>
    <col min="5103" max="5103" width="9.140625" style="25" customWidth="1"/>
    <col min="5104" max="5128" width="10.7109375" style="25" customWidth="1"/>
    <col min="5129" max="5352" width="9.140625" style="25"/>
    <col min="5353" max="5353" width="4.7109375" style="25" customWidth="1"/>
    <col min="5354" max="5354" width="15.7109375" style="25" customWidth="1"/>
    <col min="5355" max="5355" width="25.140625" style="25" customWidth="1"/>
    <col min="5356" max="5356" width="9.7109375" style="25" customWidth="1"/>
    <col min="5357" max="5357" width="16" style="25" customWidth="1"/>
    <col min="5358" max="5358" width="25.7109375" style="25" customWidth="1"/>
    <col min="5359" max="5359" width="9.140625" style="25" customWidth="1"/>
    <col min="5360" max="5384" width="10.7109375" style="25" customWidth="1"/>
    <col min="5385" max="5608" width="9.140625" style="25"/>
    <col min="5609" max="5609" width="4.7109375" style="25" customWidth="1"/>
    <col min="5610" max="5610" width="15.7109375" style="25" customWidth="1"/>
    <col min="5611" max="5611" width="25.140625" style="25" customWidth="1"/>
    <col min="5612" max="5612" width="9.7109375" style="25" customWidth="1"/>
    <col min="5613" max="5613" width="16" style="25" customWidth="1"/>
    <col min="5614" max="5614" width="25.7109375" style="25" customWidth="1"/>
    <col min="5615" max="5615" width="9.140625" style="25" customWidth="1"/>
    <col min="5616" max="5640" width="10.7109375" style="25" customWidth="1"/>
    <col min="5641" max="5864" width="9.140625" style="25"/>
    <col min="5865" max="5865" width="4.7109375" style="25" customWidth="1"/>
    <col min="5866" max="5866" width="15.7109375" style="25" customWidth="1"/>
    <col min="5867" max="5867" width="25.140625" style="25" customWidth="1"/>
    <col min="5868" max="5868" width="9.7109375" style="25" customWidth="1"/>
    <col min="5869" max="5869" width="16" style="25" customWidth="1"/>
    <col min="5870" max="5870" width="25.7109375" style="25" customWidth="1"/>
    <col min="5871" max="5871" width="9.140625" style="25" customWidth="1"/>
    <col min="5872" max="5896" width="10.7109375" style="25" customWidth="1"/>
    <col min="5897" max="6120" width="9.140625" style="25"/>
    <col min="6121" max="6121" width="4.7109375" style="25" customWidth="1"/>
    <col min="6122" max="6122" width="15.7109375" style="25" customWidth="1"/>
    <col min="6123" max="6123" width="25.140625" style="25" customWidth="1"/>
    <col min="6124" max="6124" width="9.7109375" style="25" customWidth="1"/>
    <col min="6125" max="6125" width="16" style="25" customWidth="1"/>
    <col min="6126" max="6126" width="25.7109375" style="25" customWidth="1"/>
    <col min="6127" max="6127" width="9.140625" style="25" customWidth="1"/>
    <col min="6128" max="6152" width="10.7109375" style="25" customWidth="1"/>
    <col min="6153" max="6376" width="9.140625" style="25"/>
    <col min="6377" max="6377" width="4.7109375" style="25" customWidth="1"/>
    <col min="6378" max="6378" width="15.7109375" style="25" customWidth="1"/>
    <col min="6379" max="6379" width="25.140625" style="25" customWidth="1"/>
    <col min="6380" max="6380" width="9.7109375" style="25" customWidth="1"/>
    <col min="6381" max="6381" width="16" style="25" customWidth="1"/>
    <col min="6382" max="6382" width="25.7109375" style="25" customWidth="1"/>
    <col min="6383" max="6383" width="9.140625" style="25" customWidth="1"/>
    <col min="6384" max="6408" width="10.7109375" style="25" customWidth="1"/>
    <col min="6409" max="6632" width="9.140625" style="25"/>
    <col min="6633" max="6633" width="4.7109375" style="25" customWidth="1"/>
    <col min="6634" max="6634" width="15.7109375" style="25" customWidth="1"/>
    <col min="6635" max="6635" width="25.140625" style="25" customWidth="1"/>
    <col min="6636" max="6636" width="9.7109375" style="25" customWidth="1"/>
    <col min="6637" max="6637" width="16" style="25" customWidth="1"/>
    <col min="6638" max="6638" width="25.7109375" style="25" customWidth="1"/>
    <col min="6639" max="6639" width="9.140625" style="25" customWidth="1"/>
    <col min="6640" max="6664" width="10.7109375" style="25" customWidth="1"/>
    <col min="6665" max="6888" width="9.140625" style="25"/>
    <col min="6889" max="6889" width="4.7109375" style="25" customWidth="1"/>
    <col min="6890" max="6890" width="15.7109375" style="25" customWidth="1"/>
    <col min="6891" max="6891" width="25.140625" style="25" customWidth="1"/>
    <col min="6892" max="6892" width="9.7109375" style="25" customWidth="1"/>
    <col min="6893" max="6893" width="16" style="25" customWidth="1"/>
    <col min="6894" max="6894" width="25.7109375" style="25" customWidth="1"/>
    <col min="6895" max="6895" width="9.140625" style="25" customWidth="1"/>
    <col min="6896" max="6920" width="10.7109375" style="25" customWidth="1"/>
    <col min="6921" max="7144" width="9.140625" style="25"/>
    <col min="7145" max="7145" width="4.7109375" style="25" customWidth="1"/>
    <col min="7146" max="7146" width="15.7109375" style="25" customWidth="1"/>
    <col min="7147" max="7147" width="25.140625" style="25" customWidth="1"/>
    <col min="7148" max="7148" width="9.7109375" style="25" customWidth="1"/>
    <col min="7149" max="7149" width="16" style="25" customWidth="1"/>
    <col min="7150" max="7150" width="25.7109375" style="25" customWidth="1"/>
    <col min="7151" max="7151" width="9.140625" style="25" customWidth="1"/>
    <col min="7152" max="7176" width="10.7109375" style="25" customWidth="1"/>
    <col min="7177" max="7400" width="9.140625" style="25"/>
    <col min="7401" max="7401" width="4.7109375" style="25" customWidth="1"/>
    <col min="7402" max="7402" width="15.7109375" style="25" customWidth="1"/>
    <col min="7403" max="7403" width="25.140625" style="25" customWidth="1"/>
    <col min="7404" max="7404" width="9.7109375" style="25" customWidth="1"/>
    <col min="7405" max="7405" width="16" style="25" customWidth="1"/>
    <col min="7406" max="7406" width="25.7109375" style="25" customWidth="1"/>
    <col min="7407" max="7407" width="9.140625" style="25" customWidth="1"/>
    <col min="7408" max="7432" width="10.7109375" style="25" customWidth="1"/>
    <col min="7433" max="7656" width="9.140625" style="25"/>
    <col min="7657" max="7657" width="4.7109375" style="25" customWidth="1"/>
    <col min="7658" max="7658" width="15.7109375" style="25" customWidth="1"/>
    <col min="7659" max="7659" width="25.140625" style="25" customWidth="1"/>
    <col min="7660" max="7660" width="9.7109375" style="25" customWidth="1"/>
    <col min="7661" max="7661" width="16" style="25" customWidth="1"/>
    <col min="7662" max="7662" width="25.7109375" style="25" customWidth="1"/>
    <col min="7663" max="7663" width="9.140625" style="25" customWidth="1"/>
    <col min="7664" max="7688" width="10.7109375" style="25" customWidth="1"/>
    <col min="7689" max="7912" width="9.140625" style="25"/>
    <col min="7913" max="7913" width="4.7109375" style="25" customWidth="1"/>
    <col min="7914" max="7914" width="15.7109375" style="25" customWidth="1"/>
    <col min="7915" max="7915" width="25.140625" style="25" customWidth="1"/>
    <col min="7916" max="7916" width="9.7109375" style="25" customWidth="1"/>
    <col min="7917" max="7917" width="16" style="25" customWidth="1"/>
    <col min="7918" max="7918" width="25.7109375" style="25" customWidth="1"/>
    <col min="7919" max="7919" width="9.140625" style="25" customWidth="1"/>
    <col min="7920" max="7944" width="10.7109375" style="25" customWidth="1"/>
    <col min="7945" max="8168" width="9.140625" style="25"/>
    <col min="8169" max="8169" width="4.7109375" style="25" customWidth="1"/>
    <col min="8170" max="8170" width="15.7109375" style="25" customWidth="1"/>
    <col min="8171" max="8171" width="25.140625" style="25" customWidth="1"/>
    <col min="8172" max="8172" width="9.7109375" style="25" customWidth="1"/>
    <col min="8173" max="8173" width="16" style="25" customWidth="1"/>
    <col min="8174" max="8174" width="25.7109375" style="25" customWidth="1"/>
    <col min="8175" max="8175" width="9.140625" style="25" customWidth="1"/>
    <col min="8176" max="8200" width="10.7109375" style="25" customWidth="1"/>
    <col min="8201" max="8424" width="9.140625" style="25"/>
    <col min="8425" max="8425" width="4.7109375" style="25" customWidth="1"/>
    <col min="8426" max="8426" width="15.7109375" style="25" customWidth="1"/>
    <col min="8427" max="8427" width="25.140625" style="25" customWidth="1"/>
    <col min="8428" max="8428" width="9.7109375" style="25" customWidth="1"/>
    <col min="8429" max="8429" width="16" style="25" customWidth="1"/>
    <col min="8430" max="8430" width="25.7109375" style="25" customWidth="1"/>
    <col min="8431" max="8431" width="9.140625" style="25" customWidth="1"/>
    <col min="8432" max="8456" width="10.7109375" style="25" customWidth="1"/>
    <col min="8457" max="8680" width="9.140625" style="25"/>
    <col min="8681" max="8681" width="4.7109375" style="25" customWidth="1"/>
    <col min="8682" max="8682" width="15.7109375" style="25" customWidth="1"/>
    <col min="8683" max="8683" width="25.140625" style="25" customWidth="1"/>
    <col min="8684" max="8684" width="9.7109375" style="25" customWidth="1"/>
    <col min="8685" max="8685" width="16" style="25" customWidth="1"/>
    <col min="8686" max="8686" width="25.7109375" style="25" customWidth="1"/>
    <col min="8687" max="8687" width="9.140625" style="25" customWidth="1"/>
    <col min="8688" max="8712" width="10.7109375" style="25" customWidth="1"/>
    <col min="8713" max="8936" width="9.140625" style="25"/>
    <col min="8937" max="8937" width="4.7109375" style="25" customWidth="1"/>
    <col min="8938" max="8938" width="15.7109375" style="25" customWidth="1"/>
    <col min="8939" max="8939" width="25.140625" style="25" customWidth="1"/>
    <col min="8940" max="8940" width="9.7109375" style="25" customWidth="1"/>
    <col min="8941" max="8941" width="16" style="25" customWidth="1"/>
    <col min="8942" max="8942" width="25.7109375" style="25" customWidth="1"/>
    <col min="8943" max="8943" width="9.140625" style="25" customWidth="1"/>
    <col min="8944" max="8968" width="10.7109375" style="25" customWidth="1"/>
    <col min="8969" max="9192" width="9.140625" style="25"/>
    <col min="9193" max="9193" width="4.7109375" style="25" customWidth="1"/>
    <col min="9194" max="9194" width="15.7109375" style="25" customWidth="1"/>
    <col min="9195" max="9195" width="25.140625" style="25" customWidth="1"/>
    <col min="9196" max="9196" width="9.7109375" style="25" customWidth="1"/>
    <col min="9197" max="9197" width="16" style="25" customWidth="1"/>
    <col min="9198" max="9198" width="25.7109375" style="25" customWidth="1"/>
    <col min="9199" max="9199" width="9.140625" style="25" customWidth="1"/>
    <col min="9200" max="9224" width="10.7109375" style="25" customWidth="1"/>
    <col min="9225" max="9448" width="9.140625" style="25"/>
    <col min="9449" max="9449" width="4.7109375" style="25" customWidth="1"/>
    <col min="9450" max="9450" width="15.7109375" style="25" customWidth="1"/>
    <col min="9451" max="9451" width="25.140625" style="25" customWidth="1"/>
    <col min="9452" max="9452" width="9.7109375" style="25" customWidth="1"/>
    <col min="9453" max="9453" width="16" style="25" customWidth="1"/>
    <col min="9454" max="9454" width="25.7109375" style="25" customWidth="1"/>
    <col min="9455" max="9455" width="9.140625" style="25" customWidth="1"/>
    <col min="9456" max="9480" width="10.7109375" style="25" customWidth="1"/>
    <col min="9481" max="9704" width="9.140625" style="25"/>
    <col min="9705" max="9705" width="4.7109375" style="25" customWidth="1"/>
    <col min="9706" max="9706" width="15.7109375" style="25" customWidth="1"/>
    <col min="9707" max="9707" width="25.140625" style="25" customWidth="1"/>
    <col min="9708" max="9708" width="9.7109375" style="25" customWidth="1"/>
    <col min="9709" max="9709" width="16" style="25" customWidth="1"/>
    <col min="9710" max="9710" width="25.7109375" style="25" customWidth="1"/>
    <col min="9711" max="9711" width="9.140625" style="25" customWidth="1"/>
    <col min="9712" max="9736" width="10.7109375" style="25" customWidth="1"/>
    <col min="9737" max="9960" width="9.140625" style="25"/>
    <col min="9961" max="9961" width="4.7109375" style="25" customWidth="1"/>
    <col min="9962" max="9962" width="15.7109375" style="25" customWidth="1"/>
    <col min="9963" max="9963" width="25.140625" style="25" customWidth="1"/>
    <col min="9964" max="9964" width="9.7109375" style="25" customWidth="1"/>
    <col min="9965" max="9965" width="16" style="25" customWidth="1"/>
    <col min="9966" max="9966" width="25.7109375" style="25" customWidth="1"/>
    <col min="9967" max="9967" width="9.140625" style="25" customWidth="1"/>
    <col min="9968" max="9992" width="10.7109375" style="25" customWidth="1"/>
    <col min="9993" max="10216" width="9.140625" style="25"/>
    <col min="10217" max="10217" width="4.7109375" style="25" customWidth="1"/>
    <col min="10218" max="10218" width="15.7109375" style="25" customWidth="1"/>
    <col min="10219" max="10219" width="25.140625" style="25" customWidth="1"/>
    <col min="10220" max="10220" width="9.7109375" style="25" customWidth="1"/>
    <col min="10221" max="10221" width="16" style="25" customWidth="1"/>
    <col min="10222" max="10222" width="25.7109375" style="25" customWidth="1"/>
    <col min="10223" max="10223" width="9.140625" style="25" customWidth="1"/>
    <col min="10224" max="10248" width="10.7109375" style="25" customWidth="1"/>
    <col min="10249" max="10472" width="9.140625" style="25"/>
    <col min="10473" max="10473" width="4.7109375" style="25" customWidth="1"/>
    <col min="10474" max="10474" width="15.7109375" style="25" customWidth="1"/>
    <col min="10475" max="10475" width="25.140625" style="25" customWidth="1"/>
    <col min="10476" max="10476" width="9.7109375" style="25" customWidth="1"/>
    <col min="10477" max="10477" width="16" style="25" customWidth="1"/>
    <col min="10478" max="10478" width="25.7109375" style="25" customWidth="1"/>
    <col min="10479" max="10479" width="9.140625" style="25" customWidth="1"/>
    <col min="10480" max="10504" width="10.7109375" style="25" customWidth="1"/>
    <col min="10505" max="10728" width="9.140625" style="25"/>
    <col min="10729" max="10729" width="4.7109375" style="25" customWidth="1"/>
    <col min="10730" max="10730" width="15.7109375" style="25" customWidth="1"/>
    <col min="10731" max="10731" width="25.140625" style="25" customWidth="1"/>
    <col min="10732" max="10732" width="9.7109375" style="25" customWidth="1"/>
    <col min="10733" max="10733" width="16" style="25" customWidth="1"/>
    <col min="10734" max="10734" width="25.7109375" style="25" customWidth="1"/>
    <col min="10735" max="10735" width="9.140625" style="25" customWidth="1"/>
    <col min="10736" max="10760" width="10.7109375" style="25" customWidth="1"/>
    <col min="10761" max="10984" width="9.140625" style="25"/>
    <col min="10985" max="10985" width="4.7109375" style="25" customWidth="1"/>
    <col min="10986" max="10986" width="15.7109375" style="25" customWidth="1"/>
    <col min="10987" max="10987" width="25.140625" style="25" customWidth="1"/>
    <col min="10988" max="10988" width="9.7109375" style="25" customWidth="1"/>
    <col min="10989" max="10989" width="16" style="25" customWidth="1"/>
    <col min="10990" max="10990" width="25.7109375" style="25" customWidth="1"/>
    <col min="10991" max="10991" width="9.140625" style="25" customWidth="1"/>
    <col min="10992" max="11016" width="10.7109375" style="25" customWidth="1"/>
    <col min="11017" max="11240" width="9.140625" style="25"/>
    <col min="11241" max="11241" width="4.7109375" style="25" customWidth="1"/>
    <col min="11242" max="11242" width="15.7109375" style="25" customWidth="1"/>
    <col min="11243" max="11243" width="25.140625" style="25" customWidth="1"/>
    <col min="11244" max="11244" width="9.7109375" style="25" customWidth="1"/>
    <col min="11245" max="11245" width="16" style="25" customWidth="1"/>
    <col min="11246" max="11246" width="25.7109375" style="25" customWidth="1"/>
    <col min="11247" max="11247" width="9.140625" style="25" customWidth="1"/>
    <col min="11248" max="11272" width="10.7109375" style="25" customWidth="1"/>
    <col min="11273" max="11496" width="9.140625" style="25"/>
    <col min="11497" max="11497" width="4.7109375" style="25" customWidth="1"/>
    <col min="11498" max="11498" width="15.7109375" style="25" customWidth="1"/>
    <col min="11499" max="11499" width="25.140625" style="25" customWidth="1"/>
    <col min="11500" max="11500" width="9.7109375" style="25" customWidth="1"/>
    <col min="11501" max="11501" width="16" style="25" customWidth="1"/>
    <col min="11502" max="11502" width="25.7109375" style="25" customWidth="1"/>
    <col min="11503" max="11503" width="9.140625" style="25" customWidth="1"/>
    <col min="11504" max="11528" width="10.7109375" style="25" customWidth="1"/>
    <col min="11529" max="11752" width="9.140625" style="25"/>
    <col min="11753" max="11753" width="4.7109375" style="25" customWidth="1"/>
    <col min="11754" max="11754" width="15.7109375" style="25" customWidth="1"/>
    <col min="11755" max="11755" width="25.140625" style="25" customWidth="1"/>
    <col min="11756" max="11756" width="9.7109375" style="25" customWidth="1"/>
    <col min="11757" max="11757" width="16" style="25" customWidth="1"/>
    <col min="11758" max="11758" width="25.7109375" style="25" customWidth="1"/>
    <col min="11759" max="11759" width="9.140625" style="25" customWidth="1"/>
    <col min="11760" max="11784" width="10.7109375" style="25" customWidth="1"/>
    <col min="11785" max="12008" width="9.140625" style="25"/>
    <col min="12009" max="12009" width="4.7109375" style="25" customWidth="1"/>
    <col min="12010" max="12010" width="15.7109375" style="25" customWidth="1"/>
    <col min="12011" max="12011" width="25.140625" style="25" customWidth="1"/>
    <col min="12012" max="12012" width="9.7109375" style="25" customWidth="1"/>
    <col min="12013" max="12013" width="16" style="25" customWidth="1"/>
    <col min="12014" max="12014" width="25.7109375" style="25" customWidth="1"/>
    <col min="12015" max="12015" width="9.140625" style="25" customWidth="1"/>
    <col min="12016" max="12040" width="10.7109375" style="25" customWidth="1"/>
    <col min="12041" max="12264" width="9.140625" style="25"/>
    <col min="12265" max="12265" width="4.7109375" style="25" customWidth="1"/>
    <col min="12266" max="12266" width="15.7109375" style="25" customWidth="1"/>
    <col min="12267" max="12267" width="25.140625" style="25" customWidth="1"/>
    <col min="12268" max="12268" width="9.7109375" style="25" customWidth="1"/>
    <col min="12269" max="12269" width="16" style="25" customWidth="1"/>
    <col min="12270" max="12270" width="25.7109375" style="25" customWidth="1"/>
    <col min="12271" max="12271" width="9.140625" style="25" customWidth="1"/>
    <col min="12272" max="12296" width="10.7109375" style="25" customWidth="1"/>
    <col min="12297" max="12520" width="9.140625" style="25"/>
    <col min="12521" max="12521" width="4.7109375" style="25" customWidth="1"/>
    <col min="12522" max="12522" width="15.7109375" style="25" customWidth="1"/>
    <col min="12523" max="12523" width="25.140625" style="25" customWidth="1"/>
    <col min="12524" max="12524" width="9.7109375" style="25" customWidth="1"/>
    <col min="12525" max="12525" width="16" style="25" customWidth="1"/>
    <col min="12526" max="12526" width="25.7109375" style="25" customWidth="1"/>
    <col min="12527" max="12527" width="9.140625" style="25" customWidth="1"/>
    <col min="12528" max="12552" width="10.7109375" style="25" customWidth="1"/>
    <col min="12553" max="12776" width="9.140625" style="25"/>
    <col min="12777" max="12777" width="4.7109375" style="25" customWidth="1"/>
    <col min="12778" max="12778" width="15.7109375" style="25" customWidth="1"/>
    <col min="12779" max="12779" width="25.140625" style="25" customWidth="1"/>
    <col min="12780" max="12780" width="9.7109375" style="25" customWidth="1"/>
    <col min="12781" max="12781" width="16" style="25" customWidth="1"/>
    <col min="12782" max="12782" width="25.7109375" style="25" customWidth="1"/>
    <col min="12783" max="12783" width="9.140625" style="25" customWidth="1"/>
    <col min="12784" max="12808" width="10.7109375" style="25" customWidth="1"/>
    <col min="12809" max="13032" width="9.140625" style="25"/>
    <col min="13033" max="13033" width="4.7109375" style="25" customWidth="1"/>
    <col min="13034" max="13034" width="15.7109375" style="25" customWidth="1"/>
    <col min="13035" max="13035" width="25.140625" style="25" customWidth="1"/>
    <col min="13036" max="13036" width="9.7109375" style="25" customWidth="1"/>
    <col min="13037" max="13037" width="16" style="25" customWidth="1"/>
    <col min="13038" max="13038" width="25.7109375" style="25" customWidth="1"/>
    <col min="13039" max="13039" width="9.140625" style="25" customWidth="1"/>
    <col min="13040" max="13064" width="10.7109375" style="25" customWidth="1"/>
    <col min="13065" max="13288" width="9.140625" style="25"/>
    <col min="13289" max="13289" width="4.7109375" style="25" customWidth="1"/>
    <col min="13290" max="13290" width="15.7109375" style="25" customWidth="1"/>
    <col min="13291" max="13291" width="25.140625" style="25" customWidth="1"/>
    <col min="13292" max="13292" width="9.7109375" style="25" customWidth="1"/>
    <col min="13293" max="13293" width="16" style="25" customWidth="1"/>
    <col min="13294" max="13294" width="25.7109375" style="25" customWidth="1"/>
    <col min="13295" max="13295" width="9.140625" style="25" customWidth="1"/>
    <col min="13296" max="13320" width="10.7109375" style="25" customWidth="1"/>
    <col min="13321" max="13544" width="9.140625" style="25"/>
    <col min="13545" max="13545" width="4.7109375" style="25" customWidth="1"/>
    <col min="13546" max="13546" width="15.7109375" style="25" customWidth="1"/>
    <col min="13547" max="13547" width="25.140625" style="25" customWidth="1"/>
    <col min="13548" max="13548" width="9.7109375" style="25" customWidth="1"/>
    <col min="13549" max="13549" width="16" style="25" customWidth="1"/>
    <col min="13550" max="13550" width="25.7109375" style="25" customWidth="1"/>
    <col min="13551" max="13551" width="9.140625" style="25" customWidth="1"/>
    <col min="13552" max="13576" width="10.7109375" style="25" customWidth="1"/>
    <col min="13577" max="13800" width="9.140625" style="25"/>
    <col min="13801" max="13801" width="4.7109375" style="25" customWidth="1"/>
    <col min="13802" max="13802" width="15.7109375" style="25" customWidth="1"/>
    <col min="13803" max="13803" width="25.140625" style="25" customWidth="1"/>
    <col min="13804" max="13804" width="9.7109375" style="25" customWidth="1"/>
    <col min="13805" max="13805" width="16" style="25" customWidth="1"/>
    <col min="13806" max="13806" width="25.7109375" style="25" customWidth="1"/>
    <col min="13807" max="13807" width="9.140625" style="25" customWidth="1"/>
    <col min="13808" max="13832" width="10.7109375" style="25" customWidth="1"/>
    <col min="13833" max="14056" width="9.140625" style="25"/>
    <col min="14057" max="14057" width="4.7109375" style="25" customWidth="1"/>
    <col min="14058" max="14058" width="15.7109375" style="25" customWidth="1"/>
    <col min="14059" max="14059" width="25.140625" style="25" customWidth="1"/>
    <col min="14060" max="14060" width="9.7109375" style="25" customWidth="1"/>
    <col min="14061" max="14061" width="16" style="25" customWidth="1"/>
    <col min="14062" max="14062" width="25.7109375" style="25" customWidth="1"/>
    <col min="14063" max="14063" width="9.140625" style="25" customWidth="1"/>
    <col min="14064" max="14088" width="10.7109375" style="25" customWidth="1"/>
    <col min="14089" max="14312" width="9.140625" style="25"/>
    <col min="14313" max="14313" width="4.7109375" style="25" customWidth="1"/>
    <col min="14314" max="14314" width="15.7109375" style="25" customWidth="1"/>
    <col min="14315" max="14315" width="25.140625" style="25" customWidth="1"/>
    <col min="14316" max="14316" width="9.7109375" style="25" customWidth="1"/>
    <col min="14317" max="14317" width="16" style="25" customWidth="1"/>
    <col min="14318" max="14318" width="25.7109375" style="25" customWidth="1"/>
    <col min="14319" max="14319" width="9.140625" style="25" customWidth="1"/>
    <col min="14320" max="14344" width="10.7109375" style="25" customWidth="1"/>
    <col min="14345" max="14568" width="9.140625" style="25"/>
    <col min="14569" max="14569" width="4.7109375" style="25" customWidth="1"/>
    <col min="14570" max="14570" width="15.7109375" style="25" customWidth="1"/>
    <col min="14571" max="14571" width="25.140625" style="25" customWidth="1"/>
    <col min="14572" max="14572" width="9.7109375" style="25" customWidth="1"/>
    <col min="14573" max="14573" width="16" style="25" customWidth="1"/>
    <col min="14574" max="14574" width="25.7109375" style="25" customWidth="1"/>
    <col min="14575" max="14575" width="9.140625" style="25" customWidth="1"/>
    <col min="14576" max="14600" width="10.7109375" style="25" customWidth="1"/>
    <col min="14601" max="14824" width="9.140625" style="25"/>
    <col min="14825" max="14825" width="4.7109375" style="25" customWidth="1"/>
    <col min="14826" max="14826" width="15.7109375" style="25" customWidth="1"/>
    <col min="14827" max="14827" width="25.140625" style="25" customWidth="1"/>
    <col min="14828" max="14828" width="9.7109375" style="25" customWidth="1"/>
    <col min="14829" max="14829" width="16" style="25" customWidth="1"/>
    <col min="14830" max="14830" width="25.7109375" style="25" customWidth="1"/>
    <col min="14831" max="14831" width="9.140625" style="25" customWidth="1"/>
    <col min="14832" max="14856" width="10.7109375" style="25" customWidth="1"/>
    <col min="14857" max="15080" width="9.140625" style="25"/>
    <col min="15081" max="15081" width="4.7109375" style="25" customWidth="1"/>
    <col min="15082" max="15082" width="15.7109375" style="25" customWidth="1"/>
    <col min="15083" max="15083" width="25.140625" style="25" customWidth="1"/>
    <col min="15084" max="15084" width="9.7109375" style="25" customWidth="1"/>
    <col min="15085" max="15085" width="16" style="25" customWidth="1"/>
    <col min="15086" max="15086" width="25.7109375" style="25" customWidth="1"/>
    <col min="15087" max="15087" width="9.140625" style="25" customWidth="1"/>
    <col min="15088" max="15112" width="10.7109375" style="25" customWidth="1"/>
    <col min="15113" max="15336" width="9.140625" style="25"/>
    <col min="15337" max="15337" width="4.7109375" style="25" customWidth="1"/>
    <col min="15338" max="15338" width="15.7109375" style="25" customWidth="1"/>
    <col min="15339" max="15339" width="25.140625" style="25" customWidth="1"/>
    <col min="15340" max="15340" width="9.7109375" style="25" customWidth="1"/>
    <col min="15341" max="15341" width="16" style="25" customWidth="1"/>
    <col min="15342" max="15342" width="25.7109375" style="25" customWidth="1"/>
    <col min="15343" max="15343" width="9.140625" style="25" customWidth="1"/>
    <col min="15344" max="15368" width="10.7109375" style="25" customWidth="1"/>
    <col min="15369" max="15592" width="9.140625" style="25"/>
    <col min="15593" max="15593" width="4.7109375" style="25" customWidth="1"/>
    <col min="15594" max="15594" width="15.7109375" style="25" customWidth="1"/>
    <col min="15595" max="15595" width="25.140625" style="25" customWidth="1"/>
    <col min="15596" max="15596" width="9.7109375" style="25" customWidth="1"/>
    <col min="15597" max="15597" width="16" style="25" customWidth="1"/>
    <col min="15598" max="15598" width="25.7109375" style="25" customWidth="1"/>
    <col min="15599" max="15599" width="9.140625" style="25" customWidth="1"/>
    <col min="15600" max="15624" width="10.7109375" style="25" customWidth="1"/>
    <col min="15625" max="15848" width="9.140625" style="25"/>
    <col min="15849" max="15849" width="4.7109375" style="25" customWidth="1"/>
    <col min="15850" max="15850" width="15.7109375" style="25" customWidth="1"/>
    <col min="15851" max="15851" width="25.140625" style="25" customWidth="1"/>
    <col min="15852" max="15852" width="9.7109375" style="25" customWidth="1"/>
    <col min="15853" max="15853" width="16" style="25" customWidth="1"/>
    <col min="15854" max="15854" width="25.7109375" style="25" customWidth="1"/>
    <col min="15855" max="15855" width="9.140625" style="25" customWidth="1"/>
    <col min="15856" max="15880" width="10.7109375" style="25" customWidth="1"/>
    <col min="15881" max="16104" width="9.140625" style="25"/>
    <col min="16105" max="16105" width="4.7109375" style="25" customWidth="1"/>
    <col min="16106" max="16106" width="15.7109375" style="25" customWidth="1"/>
    <col min="16107" max="16107" width="25.140625" style="25" customWidth="1"/>
    <col min="16108" max="16108" width="9.7109375" style="25" customWidth="1"/>
    <col min="16109" max="16109" width="16" style="25" customWidth="1"/>
    <col min="16110" max="16110" width="25.7109375" style="25" customWidth="1"/>
    <col min="16111" max="16111" width="9.140625" style="25" customWidth="1"/>
    <col min="16112" max="16136" width="10.7109375" style="25" customWidth="1"/>
    <col min="16137" max="16384" width="9.140625" style="25"/>
  </cols>
  <sheetData>
    <row r="1" spans="1:66" ht="30.75" customHeight="1" x14ac:dyDescent="0.2">
      <c r="A1" s="221" t="s">
        <v>331</v>
      </c>
      <c r="B1" s="219" t="s">
        <v>73</v>
      </c>
      <c r="C1" s="219" t="s">
        <v>330</v>
      </c>
      <c r="D1" s="220" t="s">
        <v>329</v>
      </c>
      <c r="E1" s="219" t="s">
        <v>328</v>
      </c>
      <c r="F1" s="219" t="s">
        <v>327</v>
      </c>
      <c r="G1" s="219" t="s">
        <v>326</v>
      </c>
      <c r="H1" s="218" t="s">
        <v>325</v>
      </c>
      <c r="I1" s="217" t="s">
        <v>324</v>
      </c>
    </row>
    <row r="2" spans="1:66" ht="15.95" customHeight="1" x14ac:dyDescent="0.25">
      <c r="A2" s="443"/>
      <c r="B2" s="444"/>
      <c r="C2" s="444"/>
      <c r="D2" s="444"/>
      <c r="E2" s="444"/>
      <c r="F2" s="444"/>
      <c r="G2" s="444"/>
      <c r="H2" s="444"/>
      <c r="I2" s="444"/>
    </row>
    <row r="3" spans="1:66" s="212" customFormat="1" ht="50.1" customHeight="1" x14ac:dyDescent="0.2">
      <c r="A3" s="216">
        <v>1</v>
      </c>
      <c r="B3" s="487" t="s">
        <v>323</v>
      </c>
      <c r="C3" s="90" t="s">
        <v>322</v>
      </c>
      <c r="D3" s="451">
        <v>21</v>
      </c>
      <c r="E3" s="68" t="s">
        <v>236</v>
      </c>
      <c r="F3" s="191" t="s">
        <v>321</v>
      </c>
      <c r="G3" s="215"/>
      <c r="H3" s="214">
        <v>19164</v>
      </c>
      <c r="I3" s="45">
        <f>H3*100</f>
        <v>1916400</v>
      </c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213"/>
      <c r="BN3" s="213"/>
    </row>
    <row r="4" spans="1:66" ht="15" customHeight="1" x14ac:dyDescent="0.2">
      <c r="A4" s="108">
        <f>A3+1</f>
        <v>2</v>
      </c>
      <c r="B4" s="487"/>
      <c r="C4" s="98" t="s">
        <v>320</v>
      </c>
      <c r="D4" s="451"/>
      <c r="E4" s="53" t="s">
        <v>40</v>
      </c>
      <c r="F4" s="54">
        <v>670</v>
      </c>
      <c r="G4" s="53">
        <v>60</v>
      </c>
      <c r="H4" s="211">
        <v>180</v>
      </c>
      <c r="I4" s="45">
        <f>H4*100</f>
        <v>18000</v>
      </c>
    </row>
    <row r="5" spans="1:66" ht="15.75" customHeight="1" thickBot="1" x14ac:dyDescent="0.25">
      <c r="A5" s="78">
        <f>A4+1</f>
        <v>3</v>
      </c>
      <c r="B5" s="488"/>
      <c r="C5" s="99" t="s">
        <v>319</v>
      </c>
      <c r="D5" s="451"/>
      <c r="E5" s="47" t="s">
        <v>32</v>
      </c>
      <c r="F5" s="94">
        <v>630</v>
      </c>
      <c r="G5" s="47">
        <v>30</v>
      </c>
      <c r="H5" s="210">
        <v>464</v>
      </c>
      <c r="I5" s="45">
        <f>H5*100</f>
        <v>46400</v>
      </c>
    </row>
    <row r="6" spans="1:66" ht="15.75" customHeight="1" x14ac:dyDescent="0.2">
      <c r="A6" s="209">
        <f>A5+1</f>
        <v>4</v>
      </c>
      <c r="B6" s="188" t="s">
        <v>318</v>
      </c>
      <c r="C6" s="208" t="s">
        <v>317</v>
      </c>
      <c r="D6" s="451"/>
      <c r="E6" s="207" t="s">
        <v>236</v>
      </c>
      <c r="F6" s="206" t="s">
        <v>316</v>
      </c>
      <c r="G6" s="185"/>
      <c r="H6" s="205">
        <v>8234</v>
      </c>
      <c r="I6" s="45">
        <f>H6*100</f>
        <v>823400</v>
      </c>
    </row>
    <row r="7" spans="1:66" ht="15.95" customHeight="1" x14ac:dyDescent="0.25">
      <c r="A7" s="442" t="s">
        <v>223</v>
      </c>
      <c r="B7" s="442"/>
      <c r="C7" s="442"/>
      <c r="D7" s="442"/>
      <c r="E7" s="442"/>
      <c r="F7" s="442"/>
      <c r="G7" s="442"/>
      <c r="H7" s="442"/>
      <c r="I7" s="442"/>
    </row>
    <row r="8" spans="1:66" ht="15.75" thickBot="1" x14ac:dyDescent="0.25">
      <c r="A8" s="204">
        <f>A6+1</f>
        <v>5</v>
      </c>
      <c r="B8" s="203" t="s">
        <v>315</v>
      </c>
      <c r="C8" s="202" t="s">
        <v>312</v>
      </c>
      <c r="D8" s="446">
        <v>21</v>
      </c>
      <c r="E8" s="201" t="s">
        <v>236</v>
      </c>
      <c r="F8" s="200" t="s">
        <v>314</v>
      </c>
      <c r="G8" s="199"/>
      <c r="H8" s="198">
        <v>5234</v>
      </c>
      <c r="I8" s="45">
        <f t="shared" ref="I8:I39" si="0">H8*100</f>
        <v>523400</v>
      </c>
    </row>
    <row r="9" spans="1:66" x14ac:dyDescent="0.2">
      <c r="A9" s="117">
        <f t="shared" ref="A9:A24" si="1">A8+1</f>
        <v>6</v>
      </c>
      <c r="B9" s="473" t="s">
        <v>313</v>
      </c>
      <c r="C9" s="93" t="s">
        <v>312</v>
      </c>
      <c r="D9" s="447"/>
      <c r="E9" s="167" t="s">
        <v>236</v>
      </c>
      <c r="F9" s="71" t="s">
        <v>311</v>
      </c>
      <c r="G9" s="68"/>
      <c r="H9" s="157">
        <v>19060</v>
      </c>
      <c r="I9" s="45">
        <f t="shared" si="0"/>
        <v>1906000</v>
      </c>
    </row>
    <row r="10" spans="1:66" x14ac:dyDescent="0.2">
      <c r="A10" s="108">
        <f t="shared" si="1"/>
        <v>7</v>
      </c>
      <c r="B10" s="474"/>
      <c r="C10" s="96" t="s">
        <v>310</v>
      </c>
      <c r="D10" s="88">
        <v>535</v>
      </c>
      <c r="E10" s="88" t="s">
        <v>29</v>
      </c>
      <c r="F10" s="87">
        <v>500</v>
      </c>
      <c r="G10" s="53">
        <v>60</v>
      </c>
      <c r="H10" s="155">
        <v>380</v>
      </c>
      <c r="I10" s="45">
        <f t="shared" si="0"/>
        <v>38000</v>
      </c>
    </row>
    <row r="11" spans="1:66" x14ac:dyDescent="0.2">
      <c r="A11" s="108">
        <f t="shared" si="1"/>
        <v>8</v>
      </c>
      <c r="B11" s="474"/>
      <c r="C11" s="96" t="s">
        <v>309</v>
      </c>
      <c r="D11" s="88">
        <v>510</v>
      </c>
      <c r="E11" s="53" t="s">
        <v>38</v>
      </c>
      <c r="F11" s="87">
        <v>660</v>
      </c>
      <c r="G11" s="53">
        <v>30</v>
      </c>
      <c r="H11" s="155">
        <v>208</v>
      </c>
      <c r="I11" s="45">
        <f t="shared" si="0"/>
        <v>20800</v>
      </c>
    </row>
    <row r="12" spans="1:66" x14ac:dyDescent="0.2">
      <c r="A12" s="108">
        <f t="shared" si="1"/>
        <v>9</v>
      </c>
      <c r="B12" s="474"/>
      <c r="C12" s="98" t="s">
        <v>308</v>
      </c>
      <c r="D12" s="53">
        <v>271</v>
      </c>
      <c r="E12" s="53" t="s">
        <v>36</v>
      </c>
      <c r="F12" s="54" t="s">
        <v>307</v>
      </c>
      <c r="G12" s="53">
        <v>120</v>
      </c>
      <c r="H12" s="155">
        <v>944</v>
      </c>
      <c r="I12" s="45">
        <f t="shared" si="0"/>
        <v>94400</v>
      </c>
    </row>
    <row r="13" spans="1:66" x14ac:dyDescent="0.2">
      <c r="A13" s="108">
        <f t="shared" si="1"/>
        <v>10</v>
      </c>
      <c r="B13" s="474"/>
      <c r="C13" s="98" t="s">
        <v>306</v>
      </c>
      <c r="D13" s="450">
        <v>531</v>
      </c>
      <c r="E13" s="53" t="s">
        <v>29</v>
      </c>
      <c r="F13" s="54">
        <v>530</v>
      </c>
      <c r="G13" s="53">
        <v>60</v>
      </c>
      <c r="H13" s="155">
        <v>206</v>
      </c>
      <c r="I13" s="45">
        <f t="shared" si="0"/>
        <v>20600</v>
      </c>
    </row>
    <row r="14" spans="1:66" x14ac:dyDescent="0.2">
      <c r="A14" s="108">
        <f t="shared" si="1"/>
        <v>11</v>
      </c>
      <c r="B14" s="474"/>
      <c r="C14" s="80" t="s">
        <v>305</v>
      </c>
      <c r="D14" s="452"/>
      <c r="E14" s="53" t="s">
        <v>56</v>
      </c>
      <c r="F14" s="87">
        <v>550</v>
      </c>
      <c r="G14" s="53">
        <v>30</v>
      </c>
      <c r="H14" s="155">
        <v>176</v>
      </c>
      <c r="I14" s="45">
        <f t="shared" si="0"/>
        <v>17600</v>
      </c>
    </row>
    <row r="15" spans="1:66" x14ac:dyDescent="0.2">
      <c r="A15" s="108">
        <f t="shared" si="1"/>
        <v>12</v>
      </c>
      <c r="B15" s="474"/>
      <c r="C15" s="197" t="s">
        <v>304</v>
      </c>
      <c r="D15" s="195">
        <v>526</v>
      </c>
      <c r="E15" s="53" t="s">
        <v>29</v>
      </c>
      <c r="F15" s="196">
        <v>580</v>
      </c>
      <c r="G15" s="195">
        <v>30</v>
      </c>
      <c r="H15" s="155">
        <v>174</v>
      </c>
      <c r="I15" s="45">
        <f t="shared" si="0"/>
        <v>17400</v>
      </c>
    </row>
    <row r="16" spans="1:66" x14ac:dyDescent="0.2">
      <c r="A16" s="108">
        <f t="shared" si="1"/>
        <v>13</v>
      </c>
      <c r="B16" s="474"/>
      <c r="C16" s="96" t="s">
        <v>303</v>
      </c>
      <c r="D16" s="88">
        <v>525</v>
      </c>
      <c r="E16" s="88" t="s">
        <v>56</v>
      </c>
      <c r="F16" s="87">
        <v>480</v>
      </c>
      <c r="G16" s="53">
        <v>30</v>
      </c>
      <c r="H16" s="155">
        <v>208</v>
      </c>
      <c r="I16" s="45">
        <f t="shared" si="0"/>
        <v>20800</v>
      </c>
    </row>
    <row r="17" spans="1:9" x14ac:dyDescent="0.2">
      <c r="A17" s="108">
        <f t="shared" si="1"/>
        <v>14</v>
      </c>
      <c r="B17" s="474"/>
      <c r="C17" s="131" t="s">
        <v>302</v>
      </c>
      <c r="D17" s="53">
        <v>518</v>
      </c>
      <c r="E17" s="88" t="s">
        <v>29</v>
      </c>
      <c r="F17" s="87">
        <v>490</v>
      </c>
      <c r="G17" s="53">
        <v>60</v>
      </c>
      <c r="H17" s="155">
        <v>488</v>
      </c>
      <c r="I17" s="45">
        <f t="shared" si="0"/>
        <v>48800</v>
      </c>
    </row>
    <row r="18" spans="1:9" x14ac:dyDescent="0.2">
      <c r="A18" s="108">
        <f t="shared" si="1"/>
        <v>15</v>
      </c>
      <c r="B18" s="474"/>
      <c r="C18" s="96" t="s">
        <v>301</v>
      </c>
      <c r="D18" s="88">
        <v>537</v>
      </c>
      <c r="E18" s="88" t="s">
        <v>38</v>
      </c>
      <c r="F18" s="87">
        <v>640</v>
      </c>
      <c r="G18" s="53">
        <v>60</v>
      </c>
      <c r="H18" s="155">
        <v>496</v>
      </c>
      <c r="I18" s="45">
        <f t="shared" si="0"/>
        <v>49600</v>
      </c>
    </row>
    <row r="19" spans="1:9" x14ac:dyDescent="0.2">
      <c r="A19" s="108">
        <f t="shared" si="1"/>
        <v>16</v>
      </c>
      <c r="B19" s="474"/>
      <c r="C19" s="96" t="s">
        <v>300</v>
      </c>
      <c r="D19" s="88">
        <v>515</v>
      </c>
      <c r="E19" s="88" t="s">
        <v>38</v>
      </c>
      <c r="F19" s="87" t="s">
        <v>299</v>
      </c>
      <c r="G19" s="53">
        <v>120</v>
      </c>
      <c r="H19" s="155">
        <v>1024</v>
      </c>
      <c r="I19" s="45">
        <f t="shared" si="0"/>
        <v>102400</v>
      </c>
    </row>
    <row r="20" spans="1:9" x14ac:dyDescent="0.2">
      <c r="A20" s="108">
        <f t="shared" si="1"/>
        <v>17</v>
      </c>
      <c r="B20" s="474"/>
      <c r="C20" s="96" t="s">
        <v>298</v>
      </c>
      <c r="D20" s="88">
        <v>536</v>
      </c>
      <c r="E20" s="88" t="s">
        <v>38</v>
      </c>
      <c r="F20" s="87">
        <v>540</v>
      </c>
      <c r="G20" s="53">
        <v>60</v>
      </c>
      <c r="H20" s="155">
        <v>592</v>
      </c>
      <c r="I20" s="45">
        <f t="shared" si="0"/>
        <v>59200</v>
      </c>
    </row>
    <row r="21" spans="1:9" x14ac:dyDescent="0.2">
      <c r="A21" s="108">
        <f t="shared" si="1"/>
        <v>18</v>
      </c>
      <c r="B21" s="474"/>
      <c r="C21" s="89" t="s">
        <v>297</v>
      </c>
      <c r="D21" s="88">
        <v>130</v>
      </c>
      <c r="E21" s="88" t="s">
        <v>32</v>
      </c>
      <c r="F21" s="87">
        <v>470</v>
      </c>
      <c r="G21" s="53">
        <v>30</v>
      </c>
      <c r="H21" s="155">
        <v>208</v>
      </c>
      <c r="I21" s="45">
        <f t="shared" si="0"/>
        <v>20800</v>
      </c>
    </row>
    <row r="22" spans="1:9" x14ac:dyDescent="0.2">
      <c r="A22" s="108">
        <f t="shared" si="1"/>
        <v>19</v>
      </c>
      <c r="B22" s="474"/>
      <c r="C22" s="89" t="s">
        <v>296</v>
      </c>
      <c r="D22" s="88">
        <v>539</v>
      </c>
      <c r="E22" s="88" t="s">
        <v>50</v>
      </c>
      <c r="F22" s="87">
        <v>650</v>
      </c>
      <c r="G22" s="53">
        <v>60</v>
      </c>
      <c r="H22" s="155">
        <v>272</v>
      </c>
      <c r="I22" s="45">
        <f t="shared" si="0"/>
        <v>27200</v>
      </c>
    </row>
    <row r="23" spans="1:9" ht="13.5" thickBot="1" x14ac:dyDescent="0.25">
      <c r="A23" s="106">
        <f t="shared" si="1"/>
        <v>20</v>
      </c>
      <c r="B23" s="475"/>
      <c r="C23" s="166" t="s">
        <v>295</v>
      </c>
      <c r="D23" s="162">
        <v>534</v>
      </c>
      <c r="E23" s="162" t="s">
        <v>38</v>
      </c>
      <c r="F23" s="161">
        <v>630</v>
      </c>
      <c r="G23" s="76">
        <v>60</v>
      </c>
      <c r="H23" s="160">
        <v>560</v>
      </c>
      <c r="I23" s="45">
        <f t="shared" si="0"/>
        <v>56000</v>
      </c>
    </row>
    <row r="24" spans="1:9" x14ac:dyDescent="0.2">
      <c r="A24" s="482">
        <f t="shared" si="1"/>
        <v>21</v>
      </c>
      <c r="B24" s="468" t="s">
        <v>294</v>
      </c>
      <c r="C24" s="182" t="s">
        <v>293</v>
      </c>
      <c r="D24" s="484">
        <v>21</v>
      </c>
      <c r="E24" s="113" t="s">
        <v>236</v>
      </c>
      <c r="F24" s="114" t="s">
        <v>292</v>
      </c>
      <c r="G24" s="113"/>
      <c r="H24" s="157">
        <v>13924</v>
      </c>
      <c r="I24" s="45">
        <f t="shared" si="0"/>
        <v>1392400</v>
      </c>
    </row>
    <row r="25" spans="1:9" ht="13.5" thickBot="1" x14ac:dyDescent="0.25">
      <c r="A25" s="483"/>
      <c r="B25" s="469"/>
      <c r="C25" s="194" t="s">
        <v>291</v>
      </c>
      <c r="D25" s="485"/>
      <c r="E25" s="76" t="s">
        <v>40</v>
      </c>
      <c r="F25" s="146">
        <v>160</v>
      </c>
      <c r="G25" s="76">
        <v>60</v>
      </c>
      <c r="H25" s="160">
        <v>398</v>
      </c>
      <c r="I25" s="45">
        <f t="shared" si="0"/>
        <v>39800</v>
      </c>
    </row>
    <row r="26" spans="1:9" x14ac:dyDescent="0.2">
      <c r="A26" s="482">
        <f>A24+1</f>
        <v>22</v>
      </c>
      <c r="B26" s="468" t="s">
        <v>290</v>
      </c>
      <c r="C26" s="182" t="s">
        <v>289</v>
      </c>
      <c r="D26" s="485"/>
      <c r="E26" s="113" t="s">
        <v>236</v>
      </c>
      <c r="F26" s="181" t="s">
        <v>288</v>
      </c>
      <c r="G26" s="113"/>
      <c r="H26" s="157">
        <v>10528</v>
      </c>
      <c r="I26" s="45">
        <f t="shared" si="0"/>
        <v>1052800</v>
      </c>
    </row>
    <row r="27" spans="1:9" ht="13.5" thickBot="1" x14ac:dyDescent="0.25">
      <c r="A27" s="483"/>
      <c r="B27" s="469"/>
      <c r="C27" s="194" t="s">
        <v>287</v>
      </c>
      <c r="D27" s="485"/>
      <c r="E27" s="76" t="s">
        <v>29</v>
      </c>
      <c r="F27" s="193" t="s">
        <v>286</v>
      </c>
      <c r="G27" s="76">
        <v>1200</v>
      </c>
      <c r="H27" s="160">
        <v>6758</v>
      </c>
      <c r="I27" s="45">
        <f t="shared" si="0"/>
        <v>675800</v>
      </c>
    </row>
    <row r="28" spans="1:9" x14ac:dyDescent="0.2">
      <c r="A28" s="482">
        <f>A26+1</f>
        <v>23</v>
      </c>
      <c r="B28" s="453" t="s">
        <v>285</v>
      </c>
      <c r="C28" s="192" t="s">
        <v>284</v>
      </c>
      <c r="D28" s="485"/>
      <c r="E28" s="68" t="s">
        <v>236</v>
      </c>
      <c r="F28" s="191" t="s">
        <v>283</v>
      </c>
      <c r="G28" s="68"/>
      <c r="H28" s="157">
        <v>22096</v>
      </c>
      <c r="I28" s="45">
        <f t="shared" si="0"/>
        <v>2209600</v>
      </c>
    </row>
    <row r="29" spans="1:9" ht="13.5" thickBot="1" x14ac:dyDescent="0.25">
      <c r="A29" s="483"/>
      <c r="B29" s="455"/>
      <c r="C29" s="99" t="s">
        <v>282</v>
      </c>
      <c r="D29" s="486"/>
      <c r="E29" s="47" t="s">
        <v>29</v>
      </c>
      <c r="F29" s="94" t="s">
        <v>281</v>
      </c>
      <c r="G29" s="47">
        <v>1560</v>
      </c>
      <c r="H29" s="160">
        <v>10062</v>
      </c>
      <c r="I29" s="45">
        <f t="shared" si="0"/>
        <v>1006200</v>
      </c>
    </row>
    <row r="30" spans="1:9" x14ac:dyDescent="0.2">
      <c r="A30" s="117">
        <f>A28+1</f>
        <v>24</v>
      </c>
      <c r="B30" s="472" t="s">
        <v>280</v>
      </c>
      <c r="C30" s="182" t="s">
        <v>279</v>
      </c>
      <c r="D30" s="465">
        <v>21</v>
      </c>
      <c r="E30" s="113" t="s">
        <v>236</v>
      </c>
      <c r="F30" s="172" t="s">
        <v>278</v>
      </c>
      <c r="G30" s="113"/>
      <c r="H30" s="157">
        <v>12962</v>
      </c>
      <c r="I30" s="45">
        <f t="shared" si="0"/>
        <v>1296200</v>
      </c>
    </row>
    <row r="31" spans="1:9" x14ac:dyDescent="0.2">
      <c r="A31" s="108">
        <f t="shared" ref="A31:A69" si="2">A30+1</f>
        <v>25</v>
      </c>
      <c r="B31" s="473"/>
      <c r="C31" s="190" t="s">
        <v>277</v>
      </c>
      <c r="D31" s="451"/>
      <c r="E31" s="53" t="s">
        <v>276</v>
      </c>
      <c r="F31" s="54">
        <v>230</v>
      </c>
      <c r="G31" s="53">
        <v>60</v>
      </c>
      <c r="H31" s="155">
        <v>400</v>
      </c>
      <c r="I31" s="45">
        <f t="shared" si="0"/>
        <v>40000</v>
      </c>
    </row>
    <row r="32" spans="1:9" x14ac:dyDescent="0.2">
      <c r="A32" s="108">
        <f t="shared" si="2"/>
        <v>26</v>
      </c>
      <c r="B32" s="474"/>
      <c r="C32" s="98" t="s">
        <v>275</v>
      </c>
      <c r="D32" s="451"/>
      <c r="E32" s="53" t="s">
        <v>38</v>
      </c>
      <c r="F32" s="54">
        <v>310</v>
      </c>
      <c r="G32" s="53">
        <v>60</v>
      </c>
      <c r="H32" s="155">
        <v>512</v>
      </c>
      <c r="I32" s="45">
        <f t="shared" si="0"/>
        <v>51200</v>
      </c>
    </row>
    <row r="33" spans="1:9" x14ac:dyDescent="0.2">
      <c r="A33" s="108">
        <f t="shared" si="2"/>
        <v>27</v>
      </c>
      <c r="B33" s="474"/>
      <c r="C33" s="98" t="s">
        <v>274</v>
      </c>
      <c r="D33" s="451"/>
      <c r="E33" s="53" t="s">
        <v>38</v>
      </c>
      <c r="F33" s="54">
        <v>300</v>
      </c>
      <c r="G33" s="53">
        <v>60</v>
      </c>
      <c r="H33" s="155">
        <v>336</v>
      </c>
      <c r="I33" s="45">
        <f t="shared" si="0"/>
        <v>33600</v>
      </c>
    </row>
    <row r="34" spans="1:9" x14ac:dyDescent="0.2">
      <c r="A34" s="108">
        <f t="shared" si="2"/>
        <v>28</v>
      </c>
      <c r="B34" s="474"/>
      <c r="C34" s="98" t="s">
        <v>273</v>
      </c>
      <c r="D34" s="451"/>
      <c r="E34" s="53" t="s">
        <v>38</v>
      </c>
      <c r="F34" s="54">
        <v>280</v>
      </c>
      <c r="G34" s="53">
        <v>60</v>
      </c>
      <c r="H34" s="155">
        <v>656</v>
      </c>
      <c r="I34" s="45">
        <f t="shared" si="0"/>
        <v>65600</v>
      </c>
    </row>
    <row r="35" spans="1:9" x14ac:dyDescent="0.2">
      <c r="A35" s="108">
        <f t="shared" si="2"/>
        <v>29</v>
      </c>
      <c r="B35" s="474"/>
      <c r="C35" s="80" t="s">
        <v>272</v>
      </c>
      <c r="D35" s="451"/>
      <c r="E35" s="53" t="s">
        <v>76</v>
      </c>
      <c r="F35" s="54" t="s">
        <v>271</v>
      </c>
      <c r="G35" s="53">
        <v>240</v>
      </c>
      <c r="H35" s="155">
        <v>1848</v>
      </c>
      <c r="I35" s="45">
        <f t="shared" si="0"/>
        <v>184800</v>
      </c>
    </row>
    <row r="36" spans="1:9" x14ac:dyDescent="0.2">
      <c r="A36" s="108">
        <f t="shared" si="2"/>
        <v>30</v>
      </c>
      <c r="B36" s="474"/>
      <c r="C36" s="80" t="s">
        <v>270</v>
      </c>
      <c r="D36" s="451"/>
      <c r="E36" s="53" t="s">
        <v>40</v>
      </c>
      <c r="F36" s="54">
        <v>160</v>
      </c>
      <c r="G36" s="53">
        <v>60</v>
      </c>
      <c r="H36" s="155">
        <v>422</v>
      </c>
      <c r="I36" s="45">
        <f t="shared" si="0"/>
        <v>42200</v>
      </c>
    </row>
    <row r="37" spans="1:9" x14ac:dyDescent="0.2">
      <c r="A37" s="108">
        <f t="shared" si="2"/>
        <v>31</v>
      </c>
      <c r="B37" s="474"/>
      <c r="C37" s="80" t="s">
        <v>269</v>
      </c>
      <c r="D37" s="451"/>
      <c r="E37" s="53" t="s">
        <v>32</v>
      </c>
      <c r="F37" s="54">
        <v>170</v>
      </c>
      <c r="G37" s="53">
        <v>60</v>
      </c>
      <c r="H37" s="155">
        <v>448</v>
      </c>
      <c r="I37" s="45">
        <f t="shared" si="0"/>
        <v>44800</v>
      </c>
    </row>
    <row r="38" spans="1:9" x14ac:dyDescent="0.2">
      <c r="A38" s="108">
        <f t="shared" si="2"/>
        <v>32</v>
      </c>
      <c r="B38" s="474"/>
      <c r="C38" s="80" t="s">
        <v>268</v>
      </c>
      <c r="D38" s="452"/>
      <c r="E38" s="63" t="s">
        <v>32</v>
      </c>
      <c r="F38" s="54">
        <v>240</v>
      </c>
      <c r="G38" s="53">
        <v>30</v>
      </c>
      <c r="H38" s="155">
        <v>240</v>
      </c>
      <c r="I38" s="45">
        <f t="shared" si="0"/>
        <v>24000</v>
      </c>
    </row>
    <row r="39" spans="1:9" x14ac:dyDescent="0.2">
      <c r="A39" s="108">
        <f t="shared" si="2"/>
        <v>33</v>
      </c>
      <c r="B39" s="474"/>
      <c r="C39" s="90" t="s">
        <v>267</v>
      </c>
      <c r="D39" s="68">
        <v>533</v>
      </c>
      <c r="E39" s="68" t="s">
        <v>29</v>
      </c>
      <c r="F39" s="67">
        <v>270</v>
      </c>
      <c r="G39" s="68">
        <v>60</v>
      </c>
      <c r="H39" s="155">
        <v>860</v>
      </c>
      <c r="I39" s="45">
        <f t="shared" si="0"/>
        <v>86000</v>
      </c>
    </row>
    <row r="40" spans="1:9" x14ac:dyDescent="0.2">
      <c r="A40" s="108">
        <f t="shared" si="2"/>
        <v>34</v>
      </c>
      <c r="B40" s="474"/>
      <c r="C40" s="80" t="s">
        <v>266</v>
      </c>
      <c r="D40" s="53">
        <v>224</v>
      </c>
      <c r="E40" s="63" t="s">
        <v>56</v>
      </c>
      <c r="F40" s="54">
        <v>260</v>
      </c>
      <c r="G40" s="53">
        <v>60</v>
      </c>
      <c r="H40" s="155">
        <v>288</v>
      </c>
      <c r="I40" s="45">
        <f t="shared" ref="I40:I69" si="3">H40*100</f>
        <v>28800</v>
      </c>
    </row>
    <row r="41" spans="1:9" x14ac:dyDescent="0.2">
      <c r="A41" s="108">
        <f t="shared" si="2"/>
        <v>35</v>
      </c>
      <c r="B41" s="474"/>
      <c r="C41" s="89" t="s">
        <v>265</v>
      </c>
      <c r="D41" s="88">
        <v>295</v>
      </c>
      <c r="E41" s="88" t="s">
        <v>32</v>
      </c>
      <c r="F41" s="87">
        <v>200</v>
      </c>
      <c r="G41" s="53">
        <v>60</v>
      </c>
      <c r="H41" s="155">
        <v>560</v>
      </c>
      <c r="I41" s="45">
        <f t="shared" si="3"/>
        <v>56000</v>
      </c>
    </row>
    <row r="42" spans="1:9" ht="13.5" thickBot="1" x14ac:dyDescent="0.25">
      <c r="A42" s="106">
        <f t="shared" si="2"/>
        <v>36</v>
      </c>
      <c r="B42" s="475"/>
      <c r="C42" s="163" t="s">
        <v>264</v>
      </c>
      <c r="D42" s="162">
        <v>531</v>
      </c>
      <c r="E42" s="162" t="s">
        <v>29</v>
      </c>
      <c r="F42" s="161">
        <v>290</v>
      </c>
      <c r="G42" s="76">
        <v>30</v>
      </c>
      <c r="H42" s="160">
        <v>126</v>
      </c>
      <c r="I42" s="45">
        <f t="shared" si="3"/>
        <v>12600</v>
      </c>
    </row>
    <row r="43" spans="1:9" ht="15.75" thickBot="1" x14ac:dyDescent="0.25">
      <c r="A43" s="189">
        <f t="shared" si="2"/>
        <v>37</v>
      </c>
      <c r="B43" s="188" t="s">
        <v>263</v>
      </c>
      <c r="C43" s="187" t="s">
        <v>262</v>
      </c>
      <c r="D43" s="186">
        <v>21</v>
      </c>
      <c r="E43" s="185" t="s">
        <v>236</v>
      </c>
      <c r="F43" s="184" t="s">
        <v>261</v>
      </c>
      <c r="G43" s="115"/>
      <c r="H43" s="183">
        <v>21298</v>
      </c>
      <c r="I43" s="45">
        <f t="shared" si="3"/>
        <v>2129800</v>
      </c>
    </row>
    <row r="44" spans="1:9" x14ac:dyDescent="0.2">
      <c r="A44" s="117">
        <f t="shared" si="2"/>
        <v>38</v>
      </c>
      <c r="B44" s="472" t="s">
        <v>260</v>
      </c>
      <c r="C44" s="182" t="s">
        <v>259</v>
      </c>
      <c r="D44" s="465">
        <v>21</v>
      </c>
      <c r="E44" s="113" t="s">
        <v>236</v>
      </c>
      <c r="F44" s="181" t="s">
        <v>258</v>
      </c>
      <c r="G44" s="113"/>
      <c r="H44" s="157">
        <v>9488</v>
      </c>
      <c r="I44" s="45">
        <f t="shared" si="3"/>
        <v>948800</v>
      </c>
    </row>
    <row r="45" spans="1:9" x14ac:dyDescent="0.2">
      <c r="A45" s="108">
        <f t="shared" si="2"/>
        <v>39</v>
      </c>
      <c r="B45" s="474"/>
      <c r="C45" s="80" t="s">
        <v>257</v>
      </c>
      <c r="D45" s="451"/>
      <c r="E45" s="53" t="s">
        <v>29</v>
      </c>
      <c r="F45" s="54" t="s">
        <v>256</v>
      </c>
      <c r="G45" s="53">
        <v>1200</v>
      </c>
      <c r="H45" s="155">
        <v>8422</v>
      </c>
      <c r="I45" s="45">
        <f t="shared" si="3"/>
        <v>842200</v>
      </c>
    </row>
    <row r="46" spans="1:9" x14ac:dyDescent="0.2">
      <c r="A46" s="108">
        <f t="shared" si="2"/>
        <v>40</v>
      </c>
      <c r="B46" s="474"/>
      <c r="C46" s="80" t="s">
        <v>255</v>
      </c>
      <c r="D46" s="451"/>
      <c r="E46" s="53" t="s">
        <v>32</v>
      </c>
      <c r="F46" s="54">
        <v>330</v>
      </c>
      <c r="G46" s="53">
        <v>60</v>
      </c>
      <c r="H46" s="155">
        <v>496</v>
      </c>
      <c r="I46" s="45">
        <f t="shared" si="3"/>
        <v>49600</v>
      </c>
    </row>
    <row r="47" spans="1:9" x14ac:dyDescent="0.2">
      <c r="A47" s="108">
        <f t="shared" si="2"/>
        <v>41</v>
      </c>
      <c r="B47" s="474"/>
      <c r="C47" s="80" t="s">
        <v>254</v>
      </c>
      <c r="D47" s="451"/>
      <c r="E47" s="53" t="s">
        <v>76</v>
      </c>
      <c r="F47" s="54">
        <v>130</v>
      </c>
      <c r="G47" s="53">
        <v>120</v>
      </c>
      <c r="H47" s="155">
        <v>902</v>
      </c>
      <c r="I47" s="45">
        <f t="shared" si="3"/>
        <v>90200</v>
      </c>
    </row>
    <row r="48" spans="1:9" x14ac:dyDescent="0.2">
      <c r="A48" s="108">
        <f t="shared" si="2"/>
        <v>42</v>
      </c>
      <c r="B48" s="474"/>
      <c r="C48" s="80" t="s">
        <v>253</v>
      </c>
      <c r="D48" s="451"/>
      <c r="E48" s="53" t="s">
        <v>40</v>
      </c>
      <c r="F48" s="54">
        <v>220</v>
      </c>
      <c r="G48" s="53">
        <v>60</v>
      </c>
      <c r="H48" s="155">
        <v>426</v>
      </c>
      <c r="I48" s="45">
        <f t="shared" si="3"/>
        <v>42600</v>
      </c>
    </row>
    <row r="49" spans="1:9" x14ac:dyDescent="0.2">
      <c r="A49" s="108">
        <f t="shared" si="2"/>
        <v>43</v>
      </c>
      <c r="B49" s="474"/>
      <c r="C49" s="80" t="s">
        <v>252</v>
      </c>
      <c r="D49" s="451"/>
      <c r="E49" s="53" t="s">
        <v>40</v>
      </c>
      <c r="F49" s="54">
        <v>230</v>
      </c>
      <c r="G49" s="53">
        <v>60</v>
      </c>
      <c r="H49" s="155">
        <v>424</v>
      </c>
      <c r="I49" s="45">
        <f t="shared" si="3"/>
        <v>42400</v>
      </c>
    </row>
    <row r="50" spans="1:9" x14ac:dyDescent="0.2">
      <c r="A50" s="108">
        <f t="shared" si="2"/>
        <v>44</v>
      </c>
      <c r="B50" s="474"/>
      <c r="C50" s="80" t="s">
        <v>251</v>
      </c>
      <c r="D50" s="451"/>
      <c r="E50" s="53" t="s">
        <v>40</v>
      </c>
      <c r="F50" s="54">
        <v>240</v>
      </c>
      <c r="G50" s="53">
        <v>60</v>
      </c>
      <c r="H50" s="155">
        <v>358</v>
      </c>
      <c r="I50" s="45">
        <f t="shared" si="3"/>
        <v>35800</v>
      </c>
    </row>
    <row r="51" spans="1:9" x14ac:dyDescent="0.2">
      <c r="A51" s="108">
        <f t="shared" si="2"/>
        <v>45</v>
      </c>
      <c r="B51" s="474"/>
      <c r="C51" s="80" t="s">
        <v>250</v>
      </c>
      <c r="D51" s="451"/>
      <c r="E51" s="53" t="s">
        <v>32</v>
      </c>
      <c r="F51" s="54">
        <v>250</v>
      </c>
      <c r="G51" s="53">
        <v>60</v>
      </c>
      <c r="H51" s="155">
        <v>608</v>
      </c>
      <c r="I51" s="45">
        <f t="shared" si="3"/>
        <v>60800</v>
      </c>
    </row>
    <row r="52" spans="1:9" x14ac:dyDescent="0.2">
      <c r="A52" s="108">
        <f t="shared" si="2"/>
        <v>46</v>
      </c>
      <c r="B52" s="474"/>
      <c r="C52" s="80" t="s">
        <v>249</v>
      </c>
      <c r="D52" s="451"/>
      <c r="E52" s="53" t="s">
        <v>40</v>
      </c>
      <c r="F52" s="54">
        <v>210</v>
      </c>
      <c r="G52" s="53">
        <v>60</v>
      </c>
      <c r="H52" s="155">
        <v>424</v>
      </c>
      <c r="I52" s="45">
        <f t="shared" si="3"/>
        <v>42400</v>
      </c>
    </row>
    <row r="53" spans="1:9" x14ac:dyDescent="0.2">
      <c r="A53" s="108">
        <f t="shared" si="2"/>
        <v>47</v>
      </c>
      <c r="B53" s="474"/>
      <c r="C53" s="180" t="s">
        <v>248</v>
      </c>
      <c r="D53" s="451"/>
      <c r="E53" s="178" t="s">
        <v>32</v>
      </c>
      <c r="F53" s="179">
        <v>340</v>
      </c>
      <c r="G53" s="178">
        <v>30</v>
      </c>
      <c r="H53" s="177">
        <v>240</v>
      </c>
      <c r="I53" s="45">
        <f t="shared" si="3"/>
        <v>24000</v>
      </c>
    </row>
    <row r="54" spans="1:9" x14ac:dyDescent="0.2">
      <c r="A54" s="108">
        <f t="shared" si="2"/>
        <v>48</v>
      </c>
      <c r="B54" s="474"/>
      <c r="C54" s="80" t="s">
        <v>247</v>
      </c>
      <c r="D54" s="451"/>
      <c r="E54" s="53" t="s">
        <v>32</v>
      </c>
      <c r="F54" s="54">
        <v>310</v>
      </c>
      <c r="G54" s="53">
        <v>60</v>
      </c>
      <c r="H54" s="155">
        <v>336</v>
      </c>
      <c r="I54" s="45">
        <f t="shared" si="3"/>
        <v>33600</v>
      </c>
    </row>
    <row r="55" spans="1:9" ht="13.5" thickBot="1" x14ac:dyDescent="0.25">
      <c r="A55" s="106">
        <f t="shared" si="2"/>
        <v>49</v>
      </c>
      <c r="B55" s="476"/>
      <c r="C55" s="77" t="s">
        <v>246</v>
      </c>
      <c r="D55" s="477"/>
      <c r="E55" s="47" t="s">
        <v>32</v>
      </c>
      <c r="F55" s="94">
        <v>260</v>
      </c>
      <c r="G55" s="47">
        <v>60</v>
      </c>
      <c r="H55" s="160">
        <v>512</v>
      </c>
      <c r="I55" s="45">
        <f t="shared" si="3"/>
        <v>51200</v>
      </c>
    </row>
    <row r="56" spans="1:9" x14ac:dyDescent="0.2">
      <c r="A56" s="117">
        <f t="shared" si="2"/>
        <v>50</v>
      </c>
      <c r="B56" s="478" t="s">
        <v>245</v>
      </c>
      <c r="C56" s="176" t="s">
        <v>244</v>
      </c>
      <c r="D56" s="470">
        <v>21</v>
      </c>
      <c r="E56" s="158" t="s">
        <v>236</v>
      </c>
      <c r="F56" s="175" t="s">
        <v>243</v>
      </c>
      <c r="G56" s="113"/>
      <c r="H56" s="157">
        <v>6370</v>
      </c>
      <c r="I56" s="45">
        <f t="shared" si="3"/>
        <v>637000</v>
      </c>
    </row>
    <row r="57" spans="1:9" x14ac:dyDescent="0.2">
      <c r="A57" s="108">
        <f t="shared" si="2"/>
        <v>51</v>
      </c>
      <c r="B57" s="479"/>
      <c r="C57" s="89" t="s">
        <v>242</v>
      </c>
      <c r="D57" s="446"/>
      <c r="E57" s="88" t="s">
        <v>29</v>
      </c>
      <c r="F57" s="54" t="s">
        <v>241</v>
      </c>
      <c r="G57" s="53">
        <v>360</v>
      </c>
      <c r="H57" s="155">
        <v>1610</v>
      </c>
      <c r="I57" s="45">
        <f t="shared" si="3"/>
        <v>161000</v>
      </c>
    </row>
    <row r="58" spans="1:9" x14ac:dyDescent="0.2">
      <c r="A58" s="108">
        <f t="shared" si="2"/>
        <v>52</v>
      </c>
      <c r="B58" s="479"/>
      <c r="C58" s="89" t="s">
        <v>240</v>
      </c>
      <c r="D58" s="447"/>
      <c r="E58" s="88" t="s">
        <v>29</v>
      </c>
      <c r="F58" s="87">
        <v>100</v>
      </c>
      <c r="G58" s="53">
        <v>60</v>
      </c>
      <c r="H58" s="155">
        <v>334</v>
      </c>
      <c r="I58" s="45">
        <f t="shared" si="3"/>
        <v>33400</v>
      </c>
    </row>
    <row r="59" spans="1:9" ht="13.5" thickBot="1" x14ac:dyDescent="0.25">
      <c r="A59" s="78">
        <f t="shared" si="2"/>
        <v>53</v>
      </c>
      <c r="B59" s="479"/>
      <c r="C59" s="85" t="s">
        <v>239</v>
      </c>
      <c r="D59" s="49">
        <v>529</v>
      </c>
      <c r="E59" s="49" t="s">
        <v>29</v>
      </c>
      <c r="F59" s="174">
        <v>90</v>
      </c>
      <c r="G59" s="47">
        <v>60</v>
      </c>
      <c r="H59" s="160">
        <v>386</v>
      </c>
      <c r="I59" s="45">
        <f t="shared" si="3"/>
        <v>38600</v>
      </c>
    </row>
    <row r="60" spans="1:9" x14ac:dyDescent="0.2">
      <c r="A60" s="117">
        <f t="shared" si="2"/>
        <v>54</v>
      </c>
      <c r="B60" s="478" t="s">
        <v>238</v>
      </c>
      <c r="C60" s="173" t="s">
        <v>237</v>
      </c>
      <c r="D60" s="465">
        <v>21</v>
      </c>
      <c r="E60" s="113" t="s">
        <v>236</v>
      </c>
      <c r="F60" s="172" t="s">
        <v>235</v>
      </c>
      <c r="G60" s="113"/>
      <c r="H60" s="157">
        <v>9058</v>
      </c>
      <c r="I60" s="45">
        <f t="shared" si="3"/>
        <v>905800</v>
      </c>
    </row>
    <row r="61" spans="1:9" x14ac:dyDescent="0.2">
      <c r="A61" s="108">
        <f t="shared" si="2"/>
        <v>55</v>
      </c>
      <c r="B61" s="479"/>
      <c r="C61" s="171" t="s">
        <v>234</v>
      </c>
      <c r="D61" s="451"/>
      <c r="E61" s="53" t="s">
        <v>38</v>
      </c>
      <c r="F61" s="54">
        <v>400</v>
      </c>
      <c r="G61" s="53">
        <v>60</v>
      </c>
      <c r="H61" s="155">
        <v>432</v>
      </c>
      <c r="I61" s="45">
        <f t="shared" si="3"/>
        <v>43200</v>
      </c>
    </row>
    <row r="62" spans="1:9" x14ac:dyDescent="0.2">
      <c r="A62" s="108">
        <f t="shared" si="2"/>
        <v>56</v>
      </c>
      <c r="B62" s="479"/>
      <c r="C62" s="171" t="s">
        <v>233</v>
      </c>
      <c r="D62" s="451"/>
      <c r="E62" s="53" t="s">
        <v>38</v>
      </c>
      <c r="F62" s="54">
        <v>410</v>
      </c>
      <c r="G62" s="53">
        <v>60</v>
      </c>
      <c r="H62" s="155">
        <v>432</v>
      </c>
      <c r="I62" s="45">
        <f t="shared" si="3"/>
        <v>43200</v>
      </c>
    </row>
    <row r="63" spans="1:9" x14ac:dyDescent="0.2">
      <c r="A63" s="108">
        <f t="shared" si="2"/>
        <v>57</v>
      </c>
      <c r="B63" s="479"/>
      <c r="C63" s="55" t="s">
        <v>232</v>
      </c>
      <c r="D63" s="451"/>
      <c r="E63" s="53" t="s">
        <v>32</v>
      </c>
      <c r="F63" s="54">
        <v>250</v>
      </c>
      <c r="G63" s="53">
        <v>60</v>
      </c>
      <c r="H63" s="155">
        <v>432</v>
      </c>
      <c r="I63" s="45">
        <f t="shared" si="3"/>
        <v>43200</v>
      </c>
    </row>
    <row r="64" spans="1:9" x14ac:dyDescent="0.2">
      <c r="A64" s="108">
        <f t="shared" si="2"/>
        <v>58</v>
      </c>
      <c r="B64" s="479"/>
      <c r="C64" s="55" t="s">
        <v>231</v>
      </c>
      <c r="D64" s="451"/>
      <c r="E64" s="53" t="s">
        <v>29</v>
      </c>
      <c r="F64" s="54" t="s">
        <v>230</v>
      </c>
      <c r="G64" s="53">
        <v>840</v>
      </c>
      <c r="H64" s="155">
        <v>5454</v>
      </c>
      <c r="I64" s="45">
        <f t="shared" si="3"/>
        <v>545400</v>
      </c>
    </row>
    <row r="65" spans="1:9" x14ac:dyDescent="0.2">
      <c r="A65" s="108">
        <f t="shared" si="2"/>
        <v>59</v>
      </c>
      <c r="B65" s="479"/>
      <c r="C65" s="55" t="s">
        <v>229</v>
      </c>
      <c r="D65" s="451"/>
      <c r="E65" s="53" t="s">
        <v>32</v>
      </c>
      <c r="F65" s="54">
        <v>330</v>
      </c>
      <c r="G65" s="53">
        <v>60</v>
      </c>
      <c r="H65" s="155">
        <v>320</v>
      </c>
      <c r="I65" s="45">
        <f t="shared" si="3"/>
        <v>32000</v>
      </c>
    </row>
    <row r="66" spans="1:9" x14ac:dyDescent="0.2">
      <c r="A66" s="108">
        <f t="shared" si="2"/>
        <v>60</v>
      </c>
      <c r="B66" s="479"/>
      <c r="C66" s="55" t="s">
        <v>228</v>
      </c>
      <c r="D66" s="451"/>
      <c r="E66" s="53" t="s">
        <v>29</v>
      </c>
      <c r="F66" s="54" t="s">
        <v>227</v>
      </c>
      <c r="G66" s="53">
        <v>960</v>
      </c>
      <c r="H66" s="155">
        <v>6444</v>
      </c>
      <c r="I66" s="45">
        <f t="shared" si="3"/>
        <v>644400</v>
      </c>
    </row>
    <row r="67" spans="1:9" x14ac:dyDescent="0.2">
      <c r="A67" s="108">
        <f t="shared" si="2"/>
        <v>61</v>
      </c>
      <c r="B67" s="479"/>
      <c r="C67" s="170" t="s">
        <v>226</v>
      </c>
      <c r="D67" s="452"/>
      <c r="E67" s="424" t="s">
        <v>38</v>
      </c>
      <c r="F67" s="94">
        <v>420</v>
      </c>
      <c r="G67" s="424">
        <v>60</v>
      </c>
      <c r="H67" s="155">
        <v>480</v>
      </c>
      <c r="I67" s="45">
        <f t="shared" si="3"/>
        <v>48000</v>
      </c>
    </row>
    <row r="68" spans="1:9" x14ac:dyDescent="0.2">
      <c r="A68" s="108">
        <f t="shared" si="2"/>
        <v>62</v>
      </c>
      <c r="B68" s="479"/>
      <c r="C68" s="96" t="s">
        <v>225</v>
      </c>
      <c r="D68" s="88">
        <v>293</v>
      </c>
      <c r="E68" s="88" t="s">
        <v>38</v>
      </c>
      <c r="F68" s="87" t="s">
        <v>35</v>
      </c>
      <c r="G68" s="53">
        <v>120</v>
      </c>
      <c r="H68" s="155">
        <v>1040</v>
      </c>
      <c r="I68" s="45">
        <f t="shared" si="3"/>
        <v>104000</v>
      </c>
    </row>
    <row r="69" spans="1:9" x14ac:dyDescent="0.2">
      <c r="A69" s="108">
        <f t="shared" si="2"/>
        <v>63</v>
      </c>
      <c r="B69" s="473"/>
      <c r="C69" s="89" t="s">
        <v>224</v>
      </c>
      <c r="D69" s="88">
        <v>292</v>
      </c>
      <c r="E69" s="88" t="s">
        <v>50</v>
      </c>
      <c r="F69" s="87">
        <v>390</v>
      </c>
      <c r="G69" s="53">
        <v>60</v>
      </c>
      <c r="H69" s="155">
        <v>208</v>
      </c>
      <c r="I69" s="45">
        <f t="shared" si="3"/>
        <v>20800</v>
      </c>
    </row>
    <row r="70" spans="1:9" ht="15.95" customHeight="1" x14ac:dyDescent="0.25">
      <c r="A70" s="442" t="s">
        <v>223</v>
      </c>
      <c r="B70" s="442"/>
      <c r="C70" s="442"/>
      <c r="D70" s="442"/>
      <c r="E70" s="442"/>
      <c r="F70" s="442"/>
      <c r="G70" s="442"/>
      <c r="H70" s="442"/>
      <c r="I70" s="442"/>
    </row>
    <row r="71" spans="1:9" x14ac:dyDescent="0.2">
      <c r="A71" s="151">
        <f>A69+1</f>
        <v>64</v>
      </c>
      <c r="B71" s="453" t="s">
        <v>222</v>
      </c>
      <c r="C71" s="83" t="s">
        <v>222</v>
      </c>
      <c r="D71" s="451">
        <v>228</v>
      </c>
      <c r="E71" s="68" t="s">
        <v>73</v>
      </c>
      <c r="F71" s="169" t="s">
        <v>221</v>
      </c>
      <c r="G71" s="81"/>
      <c r="H71" s="168">
        <v>3248</v>
      </c>
      <c r="I71" s="45">
        <f t="shared" ref="I71:I103" si="4">H71*100</f>
        <v>324800</v>
      </c>
    </row>
    <row r="72" spans="1:9" x14ac:dyDescent="0.2">
      <c r="A72" s="108">
        <f t="shared" ref="A72:A103" si="5">A71+1</f>
        <v>65</v>
      </c>
      <c r="B72" s="454"/>
      <c r="C72" s="89" t="s">
        <v>220</v>
      </c>
      <c r="D72" s="451"/>
      <c r="E72" s="88" t="s">
        <v>40</v>
      </c>
      <c r="F72" s="87">
        <v>80</v>
      </c>
      <c r="G72" s="53">
        <v>60</v>
      </c>
      <c r="H72" s="155">
        <v>430</v>
      </c>
      <c r="I72" s="45">
        <f t="shared" si="4"/>
        <v>43000</v>
      </c>
    </row>
    <row r="73" spans="1:9" x14ac:dyDescent="0.2">
      <c r="A73" s="108">
        <f t="shared" si="5"/>
        <v>66</v>
      </c>
      <c r="B73" s="454"/>
      <c r="C73" s="89" t="s">
        <v>219</v>
      </c>
      <c r="D73" s="451"/>
      <c r="E73" s="88" t="s">
        <v>40</v>
      </c>
      <c r="F73" s="87">
        <v>90</v>
      </c>
      <c r="G73" s="53">
        <v>60</v>
      </c>
      <c r="H73" s="155">
        <v>430</v>
      </c>
      <c r="I73" s="45">
        <f t="shared" si="4"/>
        <v>43000</v>
      </c>
    </row>
    <row r="74" spans="1:9" x14ac:dyDescent="0.2">
      <c r="A74" s="108">
        <f t="shared" si="5"/>
        <v>67</v>
      </c>
      <c r="B74" s="454"/>
      <c r="C74" s="89" t="s">
        <v>218</v>
      </c>
      <c r="D74" s="451"/>
      <c r="E74" s="88" t="s">
        <v>40</v>
      </c>
      <c r="F74" s="87">
        <v>70</v>
      </c>
      <c r="G74" s="53">
        <v>60</v>
      </c>
      <c r="H74" s="155">
        <v>354</v>
      </c>
      <c r="I74" s="45">
        <f t="shared" si="4"/>
        <v>35400</v>
      </c>
    </row>
    <row r="75" spans="1:9" x14ac:dyDescent="0.2">
      <c r="A75" s="108">
        <f t="shared" si="5"/>
        <v>68</v>
      </c>
      <c r="B75" s="454"/>
      <c r="C75" s="89" t="s">
        <v>217</v>
      </c>
      <c r="D75" s="451"/>
      <c r="E75" s="88" t="s">
        <v>40</v>
      </c>
      <c r="F75" s="87">
        <v>60</v>
      </c>
      <c r="G75" s="53">
        <v>60</v>
      </c>
      <c r="H75" s="155">
        <v>428</v>
      </c>
      <c r="I75" s="45">
        <f t="shared" si="4"/>
        <v>42800</v>
      </c>
    </row>
    <row r="76" spans="1:9" x14ac:dyDescent="0.2">
      <c r="A76" s="108">
        <f t="shared" si="5"/>
        <v>69</v>
      </c>
      <c r="B76" s="454"/>
      <c r="C76" s="89" t="s">
        <v>216</v>
      </c>
      <c r="D76" s="452"/>
      <c r="E76" s="88" t="s">
        <v>40</v>
      </c>
      <c r="F76" s="87">
        <v>50</v>
      </c>
      <c r="G76" s="53">
        <v>60</v>
      </c>
      <c r="H76" s="155">
        <v>428</v>
      </c>
      <c r="I76" s="45">
        <f t="shared" si="4"/>
        <v>42800</v>
      </c>
    </row>
    <row r="77" spans="1:9" x14ac:dyDescent="0.2">
      <c r="A77" s="108">
        <f t="shared" si="5"/>
        <v>70</v>
      </c>
      <c r="B77" s="454"/>
      <c r="C77" s="89" t="s">
        <v>215</v>
      </c>
      <c r="D77" s="68"/>
      <c r="E77" s="88" t="s">
        <v>38</v>
      </c>
      <c r="F77" s="87">
        <v>320</v>
      </c>
      <c r="G77" s="53">
        <v>30</v>
      </c>
      <c r="H77" s="155">
        <v>400</v>
      </c>
      <c r="I77" s="45">
        <f t="shared" si="4"/>
        <v>40000</v>
      </c>
    </row>
    <row r="78" spans="1:9" x14ac:dyDescent="0.2">
      <c r="A78" s="108">
        <f t="shared" si="5"/>
        <v>71</v>
      </c>
      <c r="B78" s="454"/>
      <c r="C78" s="98" t="s">
        <v>214</v>
      </c>
      <c r="D78" s="450">
        <v>512</v>
      </c>
      <c r="E78" s="53" t="s">
        <v>29</v>
      </c>
      <c r="F78" s="87">
        <v>330</v>
      </c>
      <c r="G78" s="53">
        <v>30</v>
      </c>
      <c r="H78" s="155">
        <v>238</v>
      </c>
      <c r="I78" s="45">
        <f t="shared" si="4"/>
        <v>23800</v>
      </c>
    </row>
    <row r="79" spans="1:9" x14ac:dyDescent="0.2">
      <c r="A79" s="108">
        <f t="shared" si="5"/>
        <v>72</v>
      </c>
      <c r="B79" s="454"/>
      <c r="C79" s="480" t="s">
        <v>213</v>
      </c>
      <c r="D79" s="451"/>
      <c r="E79" s="450" t="s">
        <v>212</v>
      </c>
      <c r="F79" s="54" t="s">
        <v>211</v>
      </c>
      <c r="G79" s="450">
        <v>120</v>
      </c>
      <c r="H79" s="155">
        <v>880</v>
      </c>
      <c r="I79" s="45">
        <f t="shared" si="4"/>
        <v>88000</v>
      </c>
    </row>
    <row r="80" spans="1:9" x14ac:dyDescent="0.2">
      <c r="A80" s="108">
        <f t="shared" si="5"/>
        <v>73</v>
      </c>
      <c r="B80" s="454"/>
      <c r="C80" s="481"/>
      <c r="D80" s="452"/>
      <c r="E80" s="452"/>
      <c r="F80" s="54" t="s">
        <v>210</v>
      </c>
      <c r="G80" s="452"/>
      <c r="H80" s="155">
        <v>336</v>
      </c>
      <c r="I80" s="45">
        <f t="shared" si="4"/>
        <v>33600</v>
      </c>
    </row>
    <row r="81" spans="1:9" x14ac:dyDescent="0.2">
      <c r="A81" s="108">
        <f t="shared" si="5"/>
        <v>74</v>
      </c>
      <c r="B81" s="454"/>
      <c r="C81" s="89" t="s">
        <v>209</v>
      </c>
      <c r="D81" s="88">
        <v>520</v>
      </c>
      <c r="E81" s="53" t="s">
        <v>32</v>
      </c>
      <c r="F81" s="87">
        <v>100</v>
      </c>
      <c r="G81" s="53">
        <v>30</v>
      </c>
      <c r="H81" s="155">
        <v>394</v>
      </c>
      <c r="I81" s="45">
        <f t="shared" si="4"/>
        <v>39400</v>
      </c>
    </row>
    <row r="82" spans="1:9" x14ac:dyDescent="0.2">
      <c r="A82" s="108">
        <f t="shared" si="5"/>
        <v>75</v>
      </c>
      <c r="B82" s="454"/>
      <c r="C82" s="89" t="s">
        <v>208</v>
      </c>
      <c r="D82" s="88">
        <v>514</v>
      </c>
      <c r="E82" s="53" t="s">
        <v>207</v>
      </c>
      <c r="F82" s="87" t="s">
        <v>206</v>
      </c>
      <c r="G82" s="53">
        <v>120</v>
      </c>
      <c r="H82" s="155">
        <v>864</v>
      </c>
      <c r="I82" s="45">
        <f t="shared" si="4"/>
        <v>86400</v>
      </c>
    </row>
    <row r="83" spans="1:9" x14ac:dyDescent="0.2">
      <c r="A83" s="108">
        <f t="shared" si="5"/>
        <v>76</v>
      </c>
      <c r="B83" s="454"/>
      <c r="C83" s="89" t="s">
        <v>205</v>
      </c>
      <c r="D83" s="167">
        <v>294</v>
      </c>
      <c r="E83" s="88" t="s">
        <v>40</v>
      </c>
      <c r="F83" s="87">
        <v>190</v>
      </c>
      <c r="G83" s="53">
        <v>60</v>
      </c>
      <c r="H83" s="155">
        <v>396</v>
      </c>
      <c r="I83" s="45">
        <f t="shared" si="4"/>
        <v>39600</v>
      </c>
    </row>
    <row r="84" spans="1:9" x14ac:dyDescent="0.2">
      <c r="A84" s="108">
        <f t="shared" si="5"/>
        <v>77</v>
      </c>
      <c r="B84" s="454"/>
      <c r="C84" s="89" t="s">
        <v>204</v>
      </c>
      <c r="D84" s="88">
        <v>228</v>
      </c>
      <c r="E84" s="88" t="s">
        <v>38</v>
      </c>
      <c r="F84" s="87">
        <v>130</v>
      </c>
      <c r="G84" s="53">
        <v>60</v>
      </c>
      <c r="H84" s="155">
        <v>416</v>
      </c>
      <c r="I84" s="45">
        <f t="shared" si="4"/>
        <v>41600</v>
      </c>
    </row>
    <row r="85" spans="1:9" x14ac:dyDescent="0.2">
      <c r="A85" s="108">
        <f t="shared" si="5"/>
        <v>78</v>
      </c>
      <c r="B85" s="454"/>
      <c r="C85" s="89" t="s">
        <v>203</v>
      </c>
      <c r="D85" s="88">
        <v>519</v>
      </c>
      <c r="E85" s="53" t="s">
        <v>38</v>
      </c>
      <c r="F85" s="87">
        <v>240</v>
      </c>
      <c r="G85" s="53">
        <v>60</v>
      </c>
      <c r="H85" s="155">
        <v>512</v>
      </c>
      <c r="I85" s="45">
        <f t="shared" si="4"/>
        <v>51200</v>
      </c>
    </row>
    <row r="86" spans="1:9" ht="13.5" thickBot="1" x14ac:dyDescent="0.25">
      <c r="A86" s="78">
        <f t="shared" si="5"/>
        <v>79</v>
      </c>
      <c r="B86" s="469"/>
      <c r="C86" s="166" t="s">
        <v>202</v>
      </c>
      <c r="D86" s="162">
        <v>516</v>
      </c>
      <c r="E86" s="76" t="s">
        <v>36</v>
      </c>
      <c r="F86" s="146" t="s">
        <v>201</v>
      </c>
      <c r="G86" s="76">
        <v>120</v>
      </c>
      <c r="H86" s="160">
        <v>1040</v>
      </c>
      <c r="I86" s="45">
        <f t="shared" si="4"/>
        <v>104000</v>
      </c>
    </row>
    <row r="87" spans="1:9" x14ac:dyDescent="0.2">
      <c r="A87" s="117">
        <f t="shared" si="5"/>
        <v>80</v>
      </c>
      <c r="B87" s="468" t="s">
        <v>200</v>
      </c>
      <c r="C87" s="159" t="s">
        <v>200</v>
      </c>
      <c r="D87" s="158">
        <v>491</v>
      </c>
      <c r="E87" s="158" t="s">
        <v>73</v>
      </c>
      <c r="F87" s="165" t="s">
        <v>138</v>
      </c>
      <c r="G87" s="113">
        <v>150</v>
      </c>
      <c r="H87" s="157">
        <v>1808</v>
      </c>
      <c r="I87" s="45">
        <f t="shared" si="4"/>
        <v>180800</v>
      </c>
    </row>
    <row r="88" spans="1:9" x14ac:dyDescent="0.2">
      <c r="A88" s="108">
        <f t="shared" si="5"/>
        <v>81</v>
      </c>
      <c r="B88" s="454"/>
      <c r="C88" s="96" t="s">
        <v>199</v>
      </c>
      <c r="D88" s="88">
        <v>424</v>
      </c>
      <c r="E88" s="88" t="s">
        <v>50</v>
      </c>
      <c r="F88" s="164">
        <v>50</v>
      </c>
      <c r="G88" s="53">
        <v>60</v>
      </c>
      <c r="H88" s="155">
        <v>192</v>
      </c>
      <c r="I88" s="45">
        <f t="shared" si="4"/>
        <v>19200</v>
      </c>
    </row>
    <row r="89" spans="1:9" x14ac:dyDescent="0.2">
      <c r="A89" s="108">
        <f t="shared" si="5"/>
        <v>82</v>
      </c>
      <c r="B89" s="454"/>
      <c r="C89" s="96" t="s">
        <v>198</v>
      </c>
      <c r="D89" s="88">
        <v>492</v>
      </c>
      <c r="E89" s="88" t="s">
        <v>29</v>
      </c>
      <c r="F89" s="54" t="s">
        <v>197</v>
      </c>
      <c r="G89" s="53">
        <v>180</v>
      </c>
      <c r="H89" s="155">
        <v>1472</v>
      </c>
      <c r="I89" s="45">
        <f t="shared" si="4"/>
        <v>147200</v>
      </c>
    </row>
    <row r="90" spans="1:9" x14ac:dyDescent="0.2">
      <c r="A90" s="108">
        <f t="shared" si="5"/>
        <v>83</v>
      </c>
      <c r="B90" s="454"/>
      <c r="C90" s="98" t="s">
        <v>196</v>
      </c>
      <c r="D90" s="88">
        <v>494</v>
      </c>
      <c r="E90" s="88" t="s">
        <v>50</v>
      </c>
      <c r="F90" s="164">
        <v>60</v>
      </c>
      <c r="G90" s="53">
        <v>60</v>
      </c>
      <c r="H90" s="155">
        <v>240</v>
      </c>
      <c r="I90" s="45">
        <f t="shared" si="4"/>
        <v>24000</v>
      </c>
    </row>
    <row r="91" spans="1:9" x14ac:dyDescent="0.2">
      <c r="A91" s="108">
        <f t="shared" si="5"/>
        <v>84</v>
      </c>
      <c r="B91" s="454"/>
      <c r="C91" s="96" t="s">
        <v>195</v>
      </c>
      <c r="D91" s="88">
        <v>493</v>
      </c>
      <c r="E91" s="88" t="s">
        <v>38</v>
      </c>
      <c r="F91" s="164">
        <v>70</v>
      </c>
      <c r="G91" s="53">
        <v>60</v>
      </c>
      <c r="H91" s="155">
        <v>544</v>
      </c>
      <c r="I91" s="45">
        <f t="shared" si="4"/>
        <v>54400</v>
      </c>
    </row>
    <row r="92" spans="1:9" ht="13.5" thickBot="1" x14ac:dyDescent="0.25">
      <c r="A92" s="78">
        <f t="shared" si="5"/>
        <v>85</v>
      </c>
      <c r="B92" s="469"/>
      <c r="C92" s="163" t="s">
        <v>194</v>
      </c>
      <c r="D92" s="162">
        <v>425</v>
      </c>
      <c r="E92" s="162" t="s">
        <v>50</v>
      </c>
      <c r="F92" s="161">
        <v>80</v>
      </c>
      <c r="G92" s="76">
        <v>60</v>
      </c>
      <c r="H92" s="160">
        <v>240</v>
      </c>
      <c r="I92" s="45">
        <f t="shared" si="4"/>
        <v>24000</v>
      </c>
    </row>
    <row r="93" spans="1:9" x14ac:dyDescent="0.2">
      <c r="A93" s="117">
        <f t="shared" si="5"/>
        <v>86</v>
      </c>
      <c r="B93" s="468" t="s">
        <v>193</v>
      </c>
      <c r="C93" s="159" t="s">
        <v>193</v>
      </c>
      <c r="D93" s="470">
        <v>786</v>
      </c>
      <c r="E93" s="158" t="s">
        <v>73</v>
      </c>
      <c r="F93" s="114" t="s">
        <v>192</v>
      </c>
      <c r="G93" s="113">
        <v>210</v>
      </c>
      <c r="H93" s="157">
        <v>3536</v>
      </c>
      <c r="I93" s="45">
        <f t="shared" si="4"/>
        <v>353600</v>
      </c>
    </row>
    <row r="94" spans="1:9" x14ac:dyDescent="0.2">
      <c r="A94" s="108">
        <f t="shared" si="5"/>
        <v>87</v>
      </c>
      <c r="B94" s="453"/>
      <c r="C94" s="98" t="s">
        <v>191</v>
      </c>
      <c r="D94" s="446"/>
      <c r="E94" s="53" t="s">
        <v>38</v>
      </c>
      <c r="F94" s="61">
        <v>70</v>
      </c>
      <c r="G94" s="53">
        <v>60</v>
      </c>
      <c r="H94" s="155">
        <v>512</v>
      </c>
      <c r="I94" s="45">
        <f t="shared" si="4"/>
        <v>51200</v>
      </c>
    </row>
    <row r="95" spans="1:9" x14ac:dyDescent="0.2">
      <c r="A95" s="108">
        <f t="shared" si="5"/>
        <v>88</v>
      </c>
      <c r="B95" s="453"/>
      <c r="C95" s="98" t="s">
        <v>190</v>
      </c>
      <c r="D95" s="446"/>
      <c r="E95" s="53" t="s">
        <v>29</v>
      </c>
      <c r="F95" s="61">
        <v>100</v>
      </c>
      <c r="G95" s="53">
        <v>30</v>
      </c>
      <c r="H95" s="155">
        <v>96</v>
      </c>
      <c r="I95" s="45">
        <f t="shared" si="4"/>
        <v>9600</v>
      </c>
    </row>
    <row r="96" spans="1:9" x14ac:dyDescent="0.2">
      <c r="A96" s="108">
        <f t="shared" si="5"/>
        <v>89</v>
      </c>
      <c r="B96" s="453"/>
      <c r="C96" s="98" t="s">
        <v>189</v>
      </c>
      <c r="D96" s="447"/>
      <c r="E96" s="53" t="s">
        <v>29</v>
      </c>
      <c r="F96" s="61">
        <v>120</v>
      </c>
      <c r="G96" s="53">
        <v>30</v>
      </c>
      <c r="H96" s="155">
        <v>128</v>
      </c>
      <c r="I96" s="45">
        <f t="shared" si="4"/>
        <v>12800</v>
      </c>
    </row>
    <row r="97" spans="1:9" x14ac:dyDescent="0.2">
      <c r="A97" s="108">
        <f t="shared" si="5"/>
        <v>90</v>
      </c>
      <c r="B97" s="454"/>
      <c r="C97" s="448" t="s">
        <v>188</v>
      </c>
      <c r="D97" s="450">
        <v>780</v>
      </c>
      <c r="E97" s="63" t="s">
        <v>38</v>
      </c>
      <c r="F97" s="156">
        <v>40</v>
      </c>
      <c r="G97" s="53">
        <v>60</v>
      </c>
      <c r="H97" s="155">
        <v>656</v>
      </c>
      <c r="I97" s="45">
        <f t="shared" si="4"/>
        <v>65600</v>
      </c>
    </row>
    <row r="98" spans="1:9" x14ac:dyDescent="0.2">
      <c r="A98" s="108">
        <f t="shared" si="5"/>
        <v>91</v>
      </c>
      <c r="B98" s="454"/>
      <c r="C98" s="449"/>
      <c r="D98" s="452"/>
      <c r="E98" s="53" t="s">
        <v>29</v>
      </c>
      <c r="F98" s="156">
        <v>110</v>
      </c>
      <c r="G98" s="53">
        <v>30</v>
      </c>
      <c r="H98" s="155">
        <v>144</v>
      </c>
      <c r="I98" s="45">
        <f t="shared" si="4"/>
        <v>14400</v>
      </c>
    </row>
    <row r="99" spans="1:9" x14ac:dyDescent="0.2">
      <c r="A99" s="108">
        <f t="shared" si="5"/>
        <v>92</v>
      </c>
      <c r="B99" s="454"/>
      <c r="C99" s="80" t="s">
        <v>187</v>
      </c>
      <c r="D99" s="450">
        <v>788</v>
      </c>
      <c r="E99" s="53" t="s">
        <v>186</v>
      </c>
      <c r="F99" s="156">
        <v>130</v>
      </c>
      <c r="G99" s="53">
        <v>30</v>
      </c>
      <c r="H99" s="155">
        <v>174</v>
      </c>
      <c r="I99" s="45">
        <f t="shared" si="4"/>
        <v>17400</v>
      </c>
    </row>
    <row r="100" spans="1:9" x14ac:dyDescent="0.2">
      <c r="A100" s="108">
        <f t="shared" si="5"/>
        <v>93</v>
      </c>
      <c r="B100" s="454"/>
      <c r="C100" s="90" t="s">
        <v>185</v>
      </c>
      <c r="D100" s="452"/>
      <c r="E100" s="53" t="s">
        <v>29</v>
      </c>
      <c r="F100" s="156">
        <v>140</v>
      </c>
      <c r="G100" s="53">
        <v>30</v>
      </c>
      <c r="H100" s="155">
        <v>86</v>
      </c>
      <c r="I100" s="45">
        <f t="shared" si="4"/>
        <v>8600</v>
      </c>
    </row>
    <row r="101" spans="1:9" x14ac:dyDescent="0.2">
      <c r="A101" s="108">
        <f t="shared" si="5"/>
        <v>94</v>
      </c>
      <c r="B101" s="454"/>
      <c r="C101" s="80" t="s">
        <v>184</v>
      </c>
      <c r="D101" s="53">
        <v>787</v>
      </c>
      <c r="E101" s="53" t="s">
        <v>29</v>
      </c>
      <c r="F101" s="156">
        <v>60</v>
      </c>
      <c r="G101" s="53">
        <v>30</v>
      </c>
      <c r="H101" s="155">
        <v>220</v>
      </c>
      <c r="I101" s="45">
        <f t="shared" si="4"/>
        <v>22000</v>
      </c>
    </row>
    <row r="102" spans="1:9" x14ac:dyDescent="0.2">
      <c r="A102" s="108">
        <f t="shared" si="5"/>
        <v>95</v>
      </c>
      <c r="B102" s="454"/>
      <c r="C102" s="90" t="s">
        <v>183</v>
      </c>
      <c r="D102" s="68">
        <v>785</v>
      </c>
      <c r="E102" s="53" t="s">
        <v>29</v>
      </c>
      <c r="F102" s="156">
        <v>80</v>
      </c>
      <c r="G102" s="53">
        <v>30</v>
      </c>
      <c r="H102" s="155">
        <v>150</v>
      </c>
      <c r="I102" s="45">
        <f t="shared" si="4"/>
        <v>15000</v>
      </c>
    </row>
    <row r="103" spans="1:9" ht="13.5" thickBot="1" x14ac:dyDescent="0.25">
      <c r="A103" s="106">
        <f t="shared" si="5"/>
        <v>96</v>
      </c>
      <c r="B103" s="455"/>
      <c r="C103" s="95" t="s">
        <v>182</v>
      </c>
      <c r="D103" s="49">
        <v>784</v>
      </c>
      <c r="E103" s="49" t="s">
        <v>50</v>
      </c>
      <c r="F103" s="154">
        <v>50</v>
      </c>
      <c r="G103" s="47">
        <v>30</v>
      </c>
      <c r="H103" s="153">
        <v>208</v>
      </c>
      <c r="I103" s="45">
        <f t="shared" si="4"/>
        <v>20800</v>
      </c>
    </row>
    <row r="104" spans="1:9" ht="15.75" thickBot="1" x14ac:dyDescent="0.3">
      <c r="A104" s="152"/>
      <c r="B104" s="442" t="s">
        <v>133</v>
      </c>
      <c r="C104" s="442"/>
      <c r="D104" s="442"/>
      <c r="E104" s="442"/>
      <c r="F104" s="442"/>
      <c r="G104" s="442"/>
      <c r="H104" s="442"/>
      <c r="I104" s="442"/>
    </row>
    <row r="105" spans="1:9" x14ac:dyDescent="0.2">
      <c r="A105" s="151">
        <f>A103+1</f>
        <v>97</v>
      </c>
      <c r="B105" s="453" t="s">
        <v>181</v>
      </c>
      <c r="C105" s="90" t="s">
        <v>181</v>
      </c>
      <c r="D105" s="451">
        <v>522</v>
      </c>
      <c r="E105" s="68" t="s">
        <v>73</v>
      </c>
      <c r="F105" s="150" t="s">
        <v>180</v>
      </c>
      <c r="G105" s="149">
        <v>269</v>
      </c>
      <c r="H105" s="91">
        <v>3678</v>
      </c>
      <c r="I105" s="45">
        <f t="shared" ref="I105:I141" si="6">H105*100</f>
        <v>367800</v>
      </c>
    </row>
    <row r="106" spans="1:9" x14ac:dyDescent="0.2">
      <c r="A106" s="108">
        <f t="shared" ref="A106:A141" si="7">A105+1</f>
        <v>98</v>
      </c>
      <c r="B106" s="454"/>
      <c r="C106" s="80" t="s">
        <v>179</v>
      </c>
      <c r="D106" s="452"/>
      <c r="E106" s="53" t="s">
        <v>50</v>
      </c>
      <c r="F106" s="54">
        <v>110</v>
      </c>
      <c r="G106" s="53">
        <v>60</v>
      </c>
      <c r="H106" s="86">
        <v>208</v>
      </c>
      <c r="I106" s="45">
        <f t="shared" si="6"/>
        <v>20800</v>
      </c>
    </row>
    <row r="107" spans="1:9" x14ac:dyDescent="0.2">
      <c r="A107" s="108">
        <f t="shared" si="7"/>
        <v>99</v>
      </c>
      <c r="B107" s="454"/>
      <c r="C107" s="80" t="s">
        <v>178</v>
      </c>
      <c r="D107" s="53">
        <v>524</v>
      </c>
      <c r="E107" s="53" t="s">
        <v>38</v>
      </c>
      <c r="F107" s="61">
        <v>100</v>
      </c>
      <c r="G107" s="53">
        <v>30</v>
      </c>
      <c r="H107" s="86">
        <v>432</v>
      </c>
      <c r="I107" s="45">
        <f t="shared" si="6"/>
        <v>43200</v>
      </c>
    </row>
    <row r="108" spans="1:9" x14ac:dyDescent="0.2">
      <c r="A108" s="108">
        <f t="shared" si="7"/>
        <v>100</v>
      </c>
      <c r="B108" s="454"/>
      <c r="C108" s="148" t="s">
        <v>177</v>
      </c>
      <c r="D108" s="53">
        <v>528</v>
      </c>
      <c r="E108" s="53" t="s">
        <v>36</v>
      </c>
      <c r="F108" s="54" t="s">
        <v>176</v>
      </c>
      <c r="G108" s="53">
        <v>120</v>
      </c>
      <c r="H108" s="86">
        <v>800</v>
      </c>
      <c r="I108" s="45">
        <f t="shared" si="6"/>
        <v>80000</v>
      </c>
    </row>
    <row r="109" spans="1:9" ht="13.5" thickBot="1" x14ac:dyDescent="0.25">
      <c r="A109" s="78">
        <f t="shared" si="7"/>
        <v>101</v>
      </c>
      <c r="B109" s="469"/>
      <c r="C109" s="147" t="s">
        <v>175</v>
      </c>
      <c r="D109" s="76">
        <v>552</v>
      </c>
      <c r="E109" s="76" t="s">
        <v>50</v>
      </c>
      <c r="F109" s="146">
        <v>90</v>
      </c>
      <c r="G109" s="47">
        <v>60</v>
      </c>
      <c r="H109" s="145">
        <v>208</v>
      </c>
      <c r="I109" s="45">
        <f t="shared" si="6"/>
        <v>20800</v>
      </c>
    </row>
    <row r="110" spans="1:9" x14ac:dyDescent="0.2">
      <c r="A110" s="117">
        <f t="shared" si="7"/>
        <v>102</v>
      </c>
      <c r="B110" s="445" t="s">
        <v>174</v>
      </c>
      <c r="C110" s="144" t="s">
        <v>174</v>
      </c>
      <c r="D110" s="451">
        <v>331</v>
      </c>
      <c r="E110" s="143" t="s">
        <v>73</v>
      </c>
      <c r="F110" s="71" t="s">
        <v>173</v>
      </c>
      <c r="G110" s="113">
        <v>480</v>
      </c>
      <c r="H110" s="123">
        <v>3778</v>
      </c>
      <c r="I110" s="45">
        <f t="shared" si="6"/>
        <v>377800</v>
      </c>
    </row>
    <row r="111" spans="1:9" x14ac:dyDescent="0.2">
      <c r="A111" s="108">
        <f t="shared" si="7"/>
        <v>103</v>
      </c>
      <c r="B111" s="445"/>
      <c r="C111" s="142" t="s">
        <v>172</v>
      </c>
      <c r="D111" s="452"/>
      <c r="E111" s="141" t="s">
        <v>56</v>
      </c>
      <c r="F111" s="57">
        <v>110</v>
      </c>
      <c r="G111" s="140">
        <v>30</v>
      </c>
      <c r="H111" s="139">
        <v>112</v>
      </c>
      <c r="I111" s="45">
        <f t="shared" si="6"/>
        <v>11200</v>
      </c>
    </row>
    <row r="112" spans="1:9" x14ac:dyDescent="0.2">
      <c r="A112" s="108">
        <f t="shared" si="7"/>
        <v>104</v>
      </c>
      <c r="B112" s="445"/>
      <c r="C112" s="98" t="s">
        <v>171</v>
      </c>
      <c r="D112" s="53">
        <v>32</v>
      </c>
      <c r="E112" s="53" t="s">
        <v>36</v>
      </c>
      <c r="F112" s="54" t="s">
        <v>170</v>
      </c>
      <c r="G112" s="53">
        <v>120</v>
      </c>
      <c r="H112" s="86">
        <v>928</v>
      </c>
      <c r="I112" s="45">
        <f t="shared" si="6"/>
        <v>92800</v>
      </c>
    </row>
    <row r="113" spans="1:9" x14ac:dyDescent="0.2">
      <c r="A113" s="108">
        <f t="shared" si="7"/>
        <v>105</v>
      </c>
      <c r="B113" s="445"/>
      <c r="C113" s="103" t="s">
        <v>169</v>
      </c>
      <c r="D113" s="59">
        <v>497</v>
      </c>
      <c r="E113" s="59" t="s">
        <v>50</v>
      </c>
      <c r="F113" s="57">
        <v>100</v>
      </c>
      <c r="G113" s="59">
        <v>30</v>
      </c>
      <c r="H113" s="129">
        <v>224</v>
      </c>
      <c r="I113" s="45">
        <f t="shared" si="6"/>
        <v>22400</v>
      </c>
    </row>
    <row r="114" spans="1:9" x14ac:dyDescent="0.2">
      <c r="A114" s="108">
        <f t="shared" si="7"/>
        <v>106</v>
      </c>
      <c r="B114" s="445"/>
      <c r="C114" s="103" t="s">
        <v>168</v>
      </c>
      <c r="D114" s="59">
        <v>333</v>
      </c>
      <c r="E114" s="59" t="s">
        <v>50</v>
      </c>
      <c r="F114" s="57">
        <v>80</v>
      </c>
      <c r="G114" s="59">
        <v>60</v>
      </c>
      <c r="H114" s="129">
        <v>272</v>
      </c>
      <c r="I114" s="45">
        <f t="shared" si="6"/>
        <v>27200</v>
      </c>
    </row>
    <row r="115" spans="1:9" x14ac:dyDescent="0.2">
      <c r="A115" s="108">
        <f t="shared" si="7"/>
        <v>107</v>
      </c>
      <c r="B115" s="445"/>
      <c r="C115" s="128" t="s">
        <v>167</v>
      </c>
      <c r="D115" s="137">
        <v>499</v>
      </c>
      <c r="E115" s="59" t="s">
        <v>50</v>
      </c>
      <c r="F115" s="138">
        <v>130</v>
      </c>
      <c r="G115" s="137">
        <v>30</v>
      </c>
      <c r="H115" s="136">
        <v>112</v>
      </c>
      <c r="I115" s="45">
        <f t="shared" si="6"/>
        <v>11200</v>
      </c>
    </row>
    <row r="116" spans="1:9" x14ac:dyDescent="0.2">
      <c r="A116" s="108">
        <f t="shared" si="7"/>
        <v>108</v>
      </c>
      <c r="B116" s="445"/>
      <c r="C116" s="128" t="s">
        <v>166</v>
      </c>
      <c r="D116" s="137">
        <v>498</v>
      </c>
      <c r="E116" s="59" t="s">
        <v>134</v>
      </c>
      <c r="F116" s="138">
        <v>120</v>
      </c>
      <c r="G116" s="137">
        <v>60</v>
      </c>
      <c r="H116" s="136">
        <v>164</v>
      </c>
      <c r="I116" s="45">
        <f t="shared" si="6"/>
        <v>16400</v>
      </c>
    </row>
    <row r="117" spans="1:9" ht="13.5" thickBot="1" x14ac:dyDescent="0.25">
      <c r="A117" s="78">
        <f t="shared" si="7"/>
        <v>109</v>
      </c>
      <c r="B117" s="471"/>
      <c r="C117" s="135" t="s">
        <v>165</v>
      </c>
      <c r="D117" s="127">
        <v>351</v>
      </c>
      <c r="E117" s="127" t="s">
        <v>29</v>
      </c>
      <c r="F117" s="134">
        <v>90</v>
      </c>
      <c r="G117" s="127">
        <v>30</v>
      </c>
      <c r="H117" s="133">
        <v>728</v>
      </c>
      <c r="I117" s="45">
        <f t="shared" si="6"/>
        <v>72800</v>
      </c>
    </row>
    <row r="118" spans="1:9" x14ac:dyDescent="0.2">
      <c r="A118" s="117">
        <f t="shared" si="7"/>
        <v>110</v>
      </c>
      <c r="B118" s="453" t="s">
        <v>164</v>
      </c>
      <c r="C118" s="90" t="s">
        <v>164</v>
      </c>
      <c r="D118" s="465">
        <v>521</v>
      </c>
      <c r="E118" s="68" t="s">
        <v>73</v>
      </c>
      <c r="F118" s="67" t="s">
        <v>163</v>
      </c>
      <c r="G118" s="113"/>
      <c r="H118" s="123">
        <v>4478</v>
      </c>
      <c r="I118" s="45">
        <f t="shared" si="6"/>
        <v>447800</v>
      </c>
    </row>
    <row r="119" spans="1:9" x14ac:dyDescent="0.2">
      <c r="A119" s="108">
        <f t="shared" si="7"/>
        <v>111</v>
      </c>
      <c r="B119" s="453"/>
      <c r="C119" s="90" t="s">
        <v>162</v>
      </c>
      <c r="D119" s="452"/>
      <c r="E119" s="68" t="s">
        <v>161</v>
      </c>
      <c r="F119" s="67">
        <v>190</v>
      </c>
      <c r="G119" s="132"/>
      <c r="H119" s="91">
        <v>224</v>
      </c>
      <c r="I119" s="45">
        <f t="shared" si="6"/>
        <v>22400</v>
      </c>
    </row>
    <row r="120" spans="1:9" x14ac:dyDescent="0.2">
      <c r="A120" s="108">
        <f t="shared" si="7"/>
        <v>112</v>
      </c>
      <c r="B120" s="453"/>
      <c r="C120" s="103" t="s">
        <v>160</v>
      </c>
      <c r="D120" s="63">
        <v>342</v>
      </c>
      <c r="E120" s="59" t="s">
        <v>29</v>
      </c>
      <c r="F120" s="57">
        <v>220</v>
      </c>
      <c r="G120" s="59">
        <v>30</v>
      </c>
      <c r="H120" s="129">
        <v>126</v>
      </c>
      <c r="I120" s="45">
        <f t="shared" si="6"/>
        <v>12600</v>
      </c>
    </row>
    <row r="121" spans="1:9" x14ac:dyDescent="0.2">
      <c r="A121" s="108">
        <f t="shared" si="7"/>
        <v>113</v>
      </c>
      <c r="B121" s="453"/>
      <c r="C121" s="83" t="s">
        <v>159</v>
      </c>
      <c r="D121" s="68">
        <v>453</v>
      </c>
      <c r="E121" s="68" t="s">
        <v>29</v>
      </c>
      <c r="F121" s="67">
        <v>60</v>
      </c>
      <c r="G121" s="68">
        <v>60</v>
      </c>
      <c r="H121" s="91">
        <v>300</v>
      </c>
      <c r="I121" s="45">
        <f t="shared" si="6"/>
        <v>30000</v>
      </c>
    </row>
    <row r="122" spans="1:9" x14ac:dyDescent="0.2">
      <c r="A122" s="108">
        <f t="shared" si="7"/>
        <v>114</v>
      </c>
      <c r="B122" s="453"/>
      <c r="C122" s="98" t="s">
        <v>158</v>
      </c>
      <c r="D122" s="53">
        <v>517</v>
      </c>
      <c r="E122" s="53" t="s">
        <v>38</v>
      </c>
      <c r="F122" s="54">
        <v>160</v>
      </c>
      <c r="G122" s="53">
        <v>60</v>
      </c>
      <c r="H122" s="86">
        <v>624</v>
      </c>
      <c r="I122" s="45">
        <f t="shared" si="6"/>
        <v>62400</v>
      </c>
    </row>
    <row r="123" spans="1:9" x14ac:dyDescent="0.2">
      <c r="A123" s="108">
        <f t="shared" si="7"/>
        <v>115</v>
      </c>
      <c r="B123" s="453"/>
      <c r="C123" s="98" t="s">
        <v>157</v>
      </c>
      <c r="D123" s="53">
        <v>432</v>
      </c>
      <c r="E123" s="53" t="s">
        <v>38</v>
      </c>
      <c r="F123" s="54">
        <v>170</v>
      </c>
      <c r="G123" s="53">
        <v>30</v>
      </c>
      <c r="H123" s="86">
        <v>304</v>
      </c>
      <c r="I123" s="45">
        <f t="shared" si="6"/>
        <v>30400</v>
      </c>
    </row>
    <row r="124" spans="1:9" x14ac:dyDescent="0.2">
      <c r="A124" s="108">
        <f t="shared" si="7"/>
        <v>116</v>
      </c>
      <c r="B124" s="454"/>
      <c r="C124" s="98" t="s">
        <v>156</v>
      </c>
      <c r="D124" s="53">
        <v>48</v>
      </c>
      <c r="E124" s="53" t="s">
        <v>38</v>
      </c>
      <c r="F124" s="54">
        <v>130</v>
      </c>
      <c r="G124" s="53">
        <v>60</v>
      </c>
      <c r="H124" s="86">
        <v>624</v>
      </c>
      <c r="I124" s="45">
        <f t="shared" si="6"/>
        <v>62400</v>
      </c>
    </row>
    <row r="125" spans="1:9" x14ac:dyDescent="0.2">
      <c r="A125" s="108">
        <f t="shared" si="7"/>
        <v>117</v>
      </c>
      <c r="B125" s="454"/>
      <c r="C125" s="96" t="s">
        <v>155</v>
      </c>
      <c r="D125" s="88">
        <v>318</v>
      </c>
      <c r="E125" s="88" t="s">
        <v>50</v>
      </c>
      <c r="F125" s="57">
        <v>180</v>
      </c>
      <c r="G125" s="53">
        <v>60</v>
      </c>
      <c r="H125" s="86">
        <v>176</v>
      </c>
      <c r="I125" s="45">
        <f t="shared" si="6"/>
        <v>17600</v>
      </c>
    </row>
    <row r="126" spans="1:9" x14ac:dyDescent="0.2">
      <c r="A126" s="108">
        <f t="shared" si="7"/>
        <v>118</v>
      </c>
      <c r="B126" s="454"/>
      <c r="C126" s="96" t="s">
        <v>154</v>
      </c>
      <c r="D126" s="88">
        <v>418</v>
      </c>
      <c r="E126" s="88" t="s">
        <v>38</v>
      </c>
      <c r="F126" s="54">
        <v>100</v>
      </c>
      <c r="G126" s="53">
        <v>60</v>
      </c>
      <c r="H126" s="86">
        <v>432</v>
      </c>
      <c r="I126" s="45">
        <f t="shared" si="6"/>
        <v>43200</v>
      </c>
    </row>
    <row r="127" spans="1:9" x14ac:dyDescent="0.2">
      <c r="A127" s="108">
        <f t="shared" si="7"/>
        <v>119</v>
      </c>
      <c r="B127" s="454"/>
      <c r="C127" s="98" t="s">
        <v>153</v>
      </c>
      <c r="D127" s="53">
        <v>41</v>
      </c>
      <c r="E127" s="53" t="s">
        <v>38</v>
      </c>
      <c r="F127" s="54">
        <v>90</v>
      </c>
      <c r="G127" s="53">
        <v>60</v>
      </c>
      <c r="H127" s="86">
        <v>560</v>
      </c>
      <c r="I127" s="45">
        <f t="shared" si="6"/>
        <v>56000</v>
      </c>
    </row>
    <row r="128" spans="1:9" x14ac:dyDescent="0.2">
      <c r="A128" s="108">
        <f t="shared" si="7"/>
        <v>120</v>
      </c>
      <c r="B128" s="454"/>
      <c r="C128" s="131" t="s">
        <v>152</v>
      </c>
      <c r="D128" s="53">
        <v>523</v>
      </c>
      <c r="E128" s="53" t="s">
        <v>38</v>
      </c>
      <c r="F128" s="54">
        <v>120</v>
      </c>
      <c r="G128" s="53">
        <v>60</v>
      </c>
      <c r="H128" s="86">
        <v>608</v>
      </c>
      <c r="I128" s="45">
        <f t="shared" si="6"/>
        <v>60800</v>
      </c>
    </row>
    <row r="129" spans="1:9" x14ac:dyDescent="0.2">
      <c r="A129" s="108">
        <f t="shared" si="7"/>
        <v>121</v>
      </c>
      <c r="B129" s="454"/>
      <c r="C129" s="130" t="s">
        <v>151</v>
      </c>
      <c r="D129" s="63">
        <v>433</v>
      </c>
      <c r="E129" s="59" t="s">
        <v>56</v>
      </c>
      <c r="F129" s="57">
        <v>210</v>
      </c>
      <c r="G129" s="59">
        <v>30</v>
      </c>
      <c r="H129" s="129">
        <v>208</v>
      </c>
      <c r="I129" s="45">
        <f t="shared" si="6"/>
        <v>20800</v>
      </c>
    </row>
    <row r="130" spans="1:9" x14ac:dyDescent="0.2">
      <c r="A130" s="108">
        <f t="shared" si="7"/>
        <v>122</v>
      </c>
      <c r="B130" s="454"/>
      <c r="C130" s="98" t="s">
        <v>150</v>
      </c>
      <c r="D130" s="53">
        <v>342</v>
      </c>
      <c r="E130" s="53" t="s">
        <v>36</v>
      </c>
      <c r="F130" s="54" t="s">
        <v>149</v>
      </c>
      <c r="G130" s="53">
        <v>150</v>
      </c>
      <c r="H130" s="86">
        <v>1120</v>
      </c>
      <c r="I130" s="45">
        <f t="shared" si="6"/>
        <v>112000</v>
      </c>
    </row>
    <row r="131" spans="1:9" x14ac:dyDescent="0.2">
      <c r="A131" s="108">
        <f t="shared" si="7"/>
        <v>123</v>
      </c>
      <c r="B131" s="454"/>
      <c r="C131" s="99" t="s">
        <v>148</v>
      </c>
      <c r="D131" s="47">
        <v>44</v>
      </c>
      <c r="E131" s="47" t="s">
        <v>38</v>
      </c>
      <c r="F131" s="94">
        <v>110</v>
      </c>
      <c r="G131" s="47">
        <v>60</v>
      </c>
      <c r="H131" s="84">
        <v>400</v>
      </c>
      <c r="I131" s="45">
        <f t="shared" si="6"/>
        <v>40000</v>
      </c>
    </row>
    <row r="132" spans="1:9" ht="13.5" thickBot="1" x14ac:dyDescent="0.25">
      <c r="A132" s="78">
        <f t="shared" si="7"/>
        <v>124</v>
      </c>
      <c r="B132" s="454"/>
      <c r="C132" s="128" t="s">
        <v>147</v>
      </c>
      <c r="D132" s="63">
        <v>451</v>
      </c>
      <c r="E132" s="59" t="s">
        <v>29</v>
      </c>
      <c r="F132" s="57">
        <v>200</v>
      </c>
      <c r="G132" s="127">
        <v>30</v>
      </c>
      <c r="H132" s="126">
        <v>224</v>
      </c>
      <c r="I132" s="45">
        <f t="shared" si="6"/>
        <v>22400</v>
      </c>
    </row>
    <row r="133" spans="1:9" ht="12.75" customHeight="1" x14ac:dyDescent="0.2">
      <c r="A133" s="117">
        <f t="shared" si="7"/>
        <v>125</v>
      </c>
      <c r="B133" s="462" t="s">
        <v>146</v>
      </c>
      <c r="C133" s="125" t="s">
        <v>146</v>
      </c>
      <c r="D133" s="465">
        <v>336</v>
      </c>
      <c r="E133" s="113" t="s">
        <v>73</v>
      </c>
      <c r="F133" s="114" t="s">
        <v>145</v>
      </c>
      <c r="G133" s="124" t="s">
        <v>144</v>
      </c>
      <c r="H133" s="123">
        <v>5646</v>
      </c>
      <c r="I133" s="45">
        <f t="shared" si="6"/>
        <v>564600</v>
      </c>
    </row>
    <row r="134" spans="1:9" ht="12.75" customHeight="1" x14ac:dyDescent="0.2">
      <c r="A134" s="108">
        <f t="shared" si="7"/>
        <v>126</v>
      </c>
      <c r="B134" s="463"/>
      <c r="C134" s="80" t="s">
        <v>143</v>
      </c>
      <c r="D134" s="452"/>
      <c r="E134" s="53" t="s">
        <v>38</v>
      </c>
      <c r="F134" s="61">
        <v>70</v>
      </c>
      <c r="G134" s="53">
        <v>60</v>
      </c>
      <c r="H134" s="86">
        <v>400</v>
      </c>
      <c r="I134" s="45">
        <f t="shared" si="6"/>
        <v>40000</v>
      </c>
    </row>
    <row r="135" spans="1:9" ht="12.75" customHeight="1" x14ac:dyDescent="0.2">
      <c r="A135" s="108">
        <f t="shared" si="7"/>
        <v>127</v>
      </c>
      <c r="B135" s="463"/>
      <c r="C135" s="80" t="s">
        <v>142</v>
      </c>
      <c r="D135" s="68">
        <v>38</v>
      </c>
      <c r="E135" s="53" t="s">
        <v>29</v>
      </c>
      <c r="F135" s="61">
        <v>100</v>
      </c>
      <c r="G135" s="53">
        <v>30</v>
      </c>
      <c r="H135" s="86">
        <v>412</v>
      </c>
      <c r="I135" s="45">
        <f t="shared" si="6"/>
        <v>41200</v>
      </c>
    </row>
    <row r="136" spans="1:9" ht="12.75" customHeight="1" x14ac:dyDescent="0.2">
      <c r="A136" s="108">
        <f t="shared" si="7"/>
        <v>128</v>
      </c>
      <c r="B136" s="463"/>
      <c r="C136" s="80" t="s">
        <v>141</v>
      </c>
      <c r="D136" s="53">
        <v>37</v>
      </c>
      <c r="E136" s="53" t="s">
        <v>38</v>
      </c>
      <c r="F136" s="61">
        <v>80</v>
      </c>
      <c r="G136" s="53">
        <v>60</v>
      </c>
      <c r="H136" s="86">
        <v>416</v>
      </c>
      <c r="I136" s="45">
        <f t="shared" si="6"/>
        <v>41600</v>
      </c>
    </row>
    <row r="137" spans="1:9" ht="13.5" thickBot="1" x14ac:dyDescent="0.25">
      <c r="A137" s="78">
        <f t="shared" si="7"/>
        <v>129</v>
      </c>
      <c r="B137" s="464"/>
      <c r="C137" s="122" t="s">
        <v>140</v>
      </c>
      <c r="D137" s="119">
        <v>39</v>
      </c>
      <c r="E137" s="121" t="s">
        <v>29</v>
      </c>
      <c r="F137" s="120">
        <v>90</v>
      </c>
      <c r="G137" s="119">
        <v>30</v>
      </c>
      <c r="H137" s="118">
        <v>404</v>
      </c>
      <c r="I137" s="45">
        <f t="shared" si="6"/>
        <v>40400</v>
      </c>
    </row>
    <row r="138" spans="1:9" ht="12.75" customHeight="1" x14ac:dyDescent="0.2">
      <c r="A138" s="117">
        <f t="shared" si="7"/>
        <v>130</v>
      </c>
      <c r="B138" s="462" t="s">
        <v>139</v>
      </c>
      <c r="C138" s="116" t="s">
        <v>139</v>
      </c>
      <c r="D138" s="425">
        <v>343</v>
      </c>
      <c r="E138" s="113" t="s">
        <v>73</v>
      </c>
      <c r="F138" s="114" t="s">
        <v>138</v>
      </c>
      <c r="G138" s="113">
        <v>270</v>
      </c>
      <c r="H138" s="112">
        <v>1846</v>
      </c>
      <c r="I138" s="45">
        <f t="shared" si="6"/>
        <v>184600</v>
      </c>
    </row>
    <row r="139" spans="1:9" ht="12.75" customHeight="1" x14ac:dyDescent="0.2">
      <c r="A139" s="108">
        <f t="shared" si="7"/>
        <v>131</v>
      </c>
      <c r="B139" s="466"/>
      <c r="C139" s="111" t="s">
        <v>137</v>
      </c>
      <c r="D139" s="450">
        <v>431</v>
      </c>
      <c r="E139" s="104" t="s">
        <v>29</v>
      </c>
      <c r="F139" s="105">
        <v>50</v>
      </c>
      <c r="G139" s="110">
        <v>30</v>
      </c>
      <c r="H139" s="109">
        <v>174</v>
      </c>
      <c r="I139" s="45">
        <f t="shared" si="6"/>
        <v>17400</v>
      </c>
    </row>
    <row r="140" spans="1:9" x14ac:dyDescent="0.2">
      <c r="A140" s="108">
        <f t="shared" si="7"/>
        <v>132</v>
      </c>
      <c r="B140" s="467"/>
      <c r="C140" s="98" t="s">
        <v>136</v>
      </c>
      <c r="D140" s="452"/>
      <c r="E140" s="53" t="s">
        <v>38</v>
      </c>
      <c r="F140" s="54">
        <v>30</v>
      </c>
      <c r="G140" s="53">
        <v>30</v>
      </c>
      <c r="H140" s="107">
        <v>304</v>
      </c>
      <c r="I140" s="45">
        <f t="shared" si="6"/>
        <v>30400</v>
      </c>
    </row>
    <row r="141" spans="1:9" x14ac:dyDescent="0.2">
      <c r="A141" s="108">
        <f t="shared" si="7"/>
        <v>133</v>
      </c>
      <c r="B141" s="467"/>
      <c r="C141" s="440" t="s">
        <v>135</v>
      </c>
      <c r="D141" s="63">
        <v>347</v>
      </c>
      <c r="E141" s="63" t="s">
        <v>134</v>
      </c>
      <c r="F141" s="64">
        <v>40</v>
      </c>
      <c r="G141" s="63">
        <v>30</v>
      </c>
      <c r="H141" s="100">
        <v>156</v>
      </c>
      <c r="I141" s="45">
        <f t="shared" si="6"/>
        <v>15600</v>
      </c>
    </row>
    <row r="142" spans="1:9" ht="15.95" customHeight="1" x14ac:dyDescent="0.25">
      <c r="A142" s="442" t="s">
        <v>133</v>
      </c>
      <c r="B142" s="442"/>
      <c r="C142" s="442"/>
      <c r="D142" s="442"/>
      <c r="E142" s="442"/>
      <c r="F142" s="442"/>
      <c r="G142" s="442"/>
      <c r="H142" s="442"/>
      <c r="I142" s="442"/>
    </row>
    <row r="143" spans="1:9" ht="15" customHeight="1" x14ac:dyDescent="0.2">
      <c r="A143" s="73">
        <f>A141+1</f>
        <v>134</v>
      </c>
      <c r="B143" s="453" t="s">
        <v>132</v>
      </c>
      <c r="C143" s="90" t="s">
        <v>132</v>
      </c>
      <c r="D143" s="451">
        <v>541</v>
      </c>
      <c r="E143" s="68" t="s">
        <v>73</v>
      </c>
      <c r="F143" s="67" t="s">
        <v>131</v>
      </c>
      <c r="G143" s="68">
        <v>509</v>
      </c>
      <c r="H143" s="91">
        <v>4890</v>
      </c>
      <c r="I143" s="45">
        <f t="shared" ref="I143:I159" si="8">H143*100</f>
        <v>489000</v>
      </c>
    </row>
    <row r="144" spans="1:9" ht="15" customHeight="1" x14ac:dyDescent="0.2">
      <c r="A144" s="56">
        <f t="shared" ref="A144:A159" si="9">A143+1</f>
        <v>135</v>
      </c>
      <c r="B144" s="453"/>
      <c r="C144" s="98" t="s">
        <v>130</v>
      </c>
      <c r="D144" s="452"/>
      <c r="E144" s="53" t="s">
        <v>50</v>
      </c>
      <c r="F144" s="54">
        <v>220</v>
      </c>
      <c r="G144" s="53">
        <v>30</v>
      </c>
      <c r="H144" s="86">
        <v>160</v>
      </c>
      <c r="I144" s="45">
        <f t="shared" si="8"/>
        <v>16000</v>
      </c>
    </row>
    <row r="145" spans="1:9" ht="15" customHeight="1" x14ac:dyDescent="0.2">
      <c r="A145" s="56">
        <f t="shared" si="9"/>
        <v>136</v>
      </c>
      <c r="B145" s="453"/>
      <c r="C145" s="98" t="s">
        <v>129</v>
      </c>
      <c r="D145" s="450">
        <v>542</v>
      </c>
      <c r="E145" s="53" t="s">
        <v>36</v>
      </c>
      <c r="F145" s="54" t="s">
        <v>128</v>
      </c>
      <c r="G145" s="53">
        <v>120</v>
      </c>
      <c r="H145" s="91">
        <v>864</v>
      </c>
      <c r="I145" s="45">
        <f t="shared" si="8"/>
        <v>86400</v>
      </c>
    </row>
    <row r="146" spans="1:9" ht="15" customHeight="1" x14ac:dyDescent="0.2">
      <c r="A146" s="56">
        <f t="shared" si="9"/>
        <v>137</v>
      </c>
      <c r="B146" s="453"/>
      <c r="C146" s="98" t="s">
        <v>127</v>
      </c>
      <c r="D146" s="452"/>
      <c r="E146" s="53" t="s">
        <v>29</v>
      </c>
      <c r="F146" s="54">
        <v>240</v>
      </c>
      <c r="G146" s="53">
        <v>60</v>
      </c>
      <c r="H146" s="86">
        <v>94</v>
      </c>
      <c r="I146" s="45">
        <f t="shared" si="8"/>
        <v>9400</v>
      </c>
    </row>
    <row r="147" spans="1:9" ht="15" customHeight="1" x14ac:dyDescent="0.2">
      <c r="A147" s="56">
        <f t="shared" si="9"/>
        <v>138</v>
      </c>
      <c r="B147" s="453"/>
      <c r="C147" s="98" t="s">
        <v>126</v>
      </c>
      <c r="D147" s="450">
        <v>550</v>
      </c>
      <c r="E147" s="53" t="s">
        <v>29</v>
      </c>
      <c r="F147" s="54">
        <v>180</v>
      </c>
      <c r="G147" s="53">
        <v>60</v>
      </c>
      <c r="H147" s="86">
        <v>356</v>
      </c>
      <c r="I147" s="45">
        <f t="shared" si="8"/>
        <v>35600</v>
      </c>
    </row>
    <row r="148" spans="1:9" ht="15" customHeight="1" x14ac:dyDescent="0.2">
      <c r="A148" s="56">
        <f t="shared" si="9"/>
        <v>139</v>
      </c>
      <c r="B148" s="453"/>
      <c r="C148" s="103" t="s">
        <v>125</v>
      </c>
      <c r="D148" s="452"/>
      <c r="E148" s="53" t="s">
        <v>40</v>
      </c>
      <c r="F148" s="54">
        <v>200</v>
      </c>
      <c r="G148" s="53">
        <v>30</v>
      </c>
      <c r="H148" s="86">
        <v>158</v>
      </c>
      <c r="I148" s="45">
        <f t="shared" si="8"/>
        <v>15800</v>
      </c>
    </row>
    <row r="149" spans="1:9" ht="15" customHeight="1" x14ac:dyDescent="0.2">
      <c r="A149" s="56">
        <f t="shared" si="9"/>
        <v>140</v>
      </c>
      <c r="B149" s="453"/>
      <c r="C149" s="102" t="s">
        <v>124</v>
      </c>
      <c r="D149" s="101">
        <v>547</v>
      </c>
      <c r="E149" s="63" t="s">
        <v>29</v>
      </c>
      <c r="F149" s="64">
        <v>250</v>
      </c>
      <c r="G149" s="63">
        <v>60</v>
      </c>
      <c r="H149" s="100">
        <v>102</v>
      </c>
      <c r="I149" s="45">
        <f t="shared" si="8"/>
        <v>10200</v>
      </c>
    </row>
    <row r="150" spans="1:9" ht="15" customHeight="1" x14ac:dyDescent="0.2">
      <c r="A150" s="56">
        <f t="shared" si="9"/>
        <v>141</v>
      </c>
      <c r="B150" s="454"/>
      <c r="C150" s="98" t="s">
        <v>123</v>
      </c>
      <c r="D150" s="53">
        <v>548</v>
      </c>
      <c r="E150" s="53" t="s">
        <v>38</v>
      </c>
      <c r="F150" s="54">
        <v>120</v>
      </c>
      <c r="G150" s="53">
        <v>60</v>
      </c>
      <c r="H150" s="86">
        <v>432</v>
      </c>
      <c r="I150" s="45">
        <f t="shared" si="8"/>
        <v>43200</v>
      </c>
    </row>
    <row r="151" spans="1:9" ht="15" customHeight="1" x14ac:dyDescent="0.2">
      <c r="A151" s="56">
        <f t="shared" si="9"/>
        <v>142</v>
      </c>
      <c r="B151" s="454"/>
      <c r="C151" s="98" t="s">
        <v>122</v>
      </c>
      <c r="D151" s="53">
        <v>554</v>
      </c>
      <c r="E151" s="53" t="s">
        <v>50</v>
      </c>
      <c r="F151" s="54">
        <v>110</v>
      </c>
      <c r="G151" s="53">
        <v>60</v>
      </c>
      <c r="H151" s="86">
        <v>160</v>
      </c>
      <c r="I151" s="45">
        <f t="shared" si="8"/>
        <v>16000</v>
      </c>
    </row>
    <row r="152" spans="1:9" ht="15" customHeight="1" x14ac:dyDescent="0.2">
      <c r="A152" s="56">
        <f t="shared" si="9"/>
        <v>143</v>
      </c>
      <c r="B152" s="454"/>
      <c r="C152" s="98" t="s">
        <v>121</v>
      </c>
      <c r="D152" s="53">
        <v>546</v>
      </c>
      <c r="E152" s="53" t="s">
        <v>38</v>
      </c>
      <c r="F152" s="54">
        <v>130</v>
      </c>
      <c r="G152" s="53">
        <v>60</v>
      </c>
      <c r="H152" s="86">
        <v>592</v>
      </c>
      <c r="I152" s="45">
        <f t="shared" si="8"/>
        <v>59200</v>
      </c>
    </row>
    <row r="153" spans="1:9" ht="15" customHeight="1" x14ac:dyDescent="0.2">
      <c r="A153" s="56">
        <f t="shared" si="9"/>
        <v>144</v>
      </c>
      <c r="B153" s="454"/>
      <c r="C153" s="99" t="s">
        <v>120</v>
      </c>
      <c r="D153" s="47">
        <v>543</v>
      </c>
      <c r="E153" s="47" t="s">
        <v>29</v>
      </c>
      <c r="F153" s="94">
        <v>230</v>
      </c>
      <c r="G153" s="47">
        <v>30</v>
      </c>
      <c r="H153" s="84">
        <v>126</v>
      </c>
      <c r="I153" s="45">
        <f t="shared" si="8"/>
        <v>12600</v>
      </c>
    </row>
    <row r="154" spans="1:9" ht="15" customHeight="1" x14ac:dyDescent="0.2">
      <c r="A154" s="56">
        <f t="shared" si="9"/>
        <v>145</v>
      </c>
      <c r="B154" s="454"/>
      <c r="C154" s="98" t="s">
        <v>119</v>
      </c>
      <c r="D154" s="53">
        <v>544</v>
      </c>
      <c r="E154" s="53" t="s">
        <v>29</v>
      </c>
      <c r="F154" s="54">
        <v>210</v>
      </c>
      <c r="G154" s="53">
        <v>60</v>
      </c>
      <c r="H154" s="86">
        <v>724</v>
      </c>
      <c r="I154" s="45">
        <f t="shared" si="8"/>
        <v>72400</v>
      </c>
    </row>
    <row r="155" spans="1:9" ht="15" customHeight="1" x14ac:dyDescent="0.2">
      <c r="A155" s="56">
        <f t="shared" si="9"/>
        <v>146</v>
      </c>
      <c r="B155" s="454"/>
      <c r="C155" s="97" t="s">
        <v>118</v>
      </c>
      <c r="D155" s="47">
        <v>540</v>
      </c>
      <c r="E155" s="47" t="s">
        <v>29</v>
      </c>
      <c r="F155" s="94">
        <v>190</v>
      </c>
      <c r="G155" s="47">
        <v>30</v>
      </c>
      <c r="H155" s="84">
        <v>206</v>
      </c>
      <c r="I155" s="45">
        <f t="shared" si="8"/>
        <v>20600</v>
      </c>
    </row>
    <row r="156" spans="1:9" ht="15" customHeight="1" x14ac:dyDescent="0.2">
      <c r="A156" s="56">
        <f t="shared" si="9"/>
        <v>147</v>
      </c>
      <c r="B156" s="454"/>
      <c r="C156" s="96" t="s">
        <v>117</v>
      </c>
      <c r="D156" s="88">
        <v>553</v>
      </c>
      <c r="E156" s="88" t="s">
        <v>50</v>
      </c>
      <c r="F156" s="54">
        <v>150</v>
      </c>
      <c r="G156" s="53">
        <v>60</v>
      </c>
      <c r="H156" s="86">
        <v>320</v>
      </c>
      <c r="I156" s="45">
        <f t="shared" si="8"/>
        <v>32000</v>
      </c>
    </row>
    <row r="157" spans="1:9" ht="15" customHeight="1" x14ac:dyDescent="0.2">
      <c r="A157" s="56">
        <f t="shared" si="9"/>
        <v>148</v>
      </c>
      <c r="B157" s="454"/>
      <c r="C157" s="96" t="s">
        <v>116</v>
      </c>
      <c r="D157" s="88">
        <v>549</v>
      </c>
      <c r="E157" s="88" t="s">
        <v>29</v>
      </c>
      <c r="F157" s="87">
        <v>50</v>
      </c>
      <c r="G157" s="53">
        <v>30</v>
      </c>
      <c r="H157" s="86">
        <v>238</v>
      </c>
      <c r="I157" s="45">
        <f t="shared" si="8"/>
        <v>23800</v>
      </c>
    </row>
    <row r="158" spans="1:9" ht="15" customHeight="1" x14ac:dyDescent="0.2">
      <c r="A158" s="56">
        <f t="shared" si="9"/>
        <v>149</v>
      </c>
      <c r="B158" s="454"/>
      <c r="C158" s="96" t="s">
        <v>115</v>
      </c>
      <c r="D158" s="88">
        <v>545</v>
      </c>
      <c r="E158" s="88" t="s">
        <v>50</v>
      </c>
      <c r="F158" s="87">
        <v>160</v>
      </c>
      <c r="G158" s="53">
        <v>60</v>
      </c>
      <c r="H158" s="86">
        <v>256</v>
      </c>
      <c r="I158" s="45">
        <f t="shared" si="8"/>
        <v>25600</v>
      </c>
    </row>
    <row r="159" spans="1:9" ht="15" customHeight="1" x14ac:dyDescent="0.2">
      <c r="A159" s="51">
        <f t="shared" si="9"/>
        <v>150</v>
      </c>
      <c r="B159" s="455"/>
      <c r="C159" s="95" t="s">
        <v>114</v>
      </c>
      <c r="D159" s="49">
        <v>547</v>
      </c>
      <c r="E159" s="49" t="s">
        <v>38</v>
      </c>
      <c r="F159" s="94">
        <v>170</v>
      </c>
      <c r="G159" s="47">
        <v>60</v>
      </c>
      <c r="H159" s="84">
        <v>448</v>
      </c>
      <c r="I159" s="45">
        <f t="shared" si="8"/>
        <v>44800</v>
      </c>
    </row>
    <row r="160" spans="1:9" ht="15.95" customHeight="1" x14ac:dyDescent="0.25">
      <c r="A160" s="442" t="s">
        <v>113</v>
      </c>
      <c r="B160" s="442"/>
      <c r="C160" s="442"/>
      <c r="D160" s="442"/>
      <c r="E160" s="442"/>
      <c r="F160" s="442"/>
      <c r="G160" s="442"/>
      <c r="H160" s="442"/>
      <c r="I160" s="442"/>
    </row>
    <row r="161" spans="1:9" ht="15" customHeight="1" x14ac:dyDescent="0.2">
      <c r="A161" s="73">
        <f>A159+1</f>
        <v>151</v>
      </c>
      <c r="B161" s="445" t="s">
        <v>112</v>
      </c>
      <c r="C161" s="93" t="s">
        <v>112</v>
      </c>
      <c r="D161" s="446">
        <v>71</v>
      </c>
      <c r="E161" s="68" t="s">
        <v>73</v>
      </c>
      <c r="F161" s="92" t="s">
        <v>111</v>
      </c>
      <c r="G161" s="81"/>
      <c r="H161" s="91">
        <v>7750</v>
      </c>
      <c r="I161" s="45">
        <f t="shared" ref="I161:I187" si="10">H161*100</f>
        <v>775000</v>
      </c>
    </row>
    <row r="162" spans="1:9" ht="15" customHeight="1" x14ac:dyDescent="0.2">
      <c r="A162" s="56">
        <f t="shared" ref="A162:A187" si="11">A161+1</f>
        <v>152</v>
      </c>
      <c r="B162" s="445"/>
      <c r="C162" s="80" t="s">
        <v>110</v>
      </c>
      <c r="D162" s="446"/>
      <c r="E162" s="88" t="s">
        <v>76</v>
      </c>
      <c r="F162" s="87" t="s">
        <v>109</v>
      </c>
      <c r="G162" s="53">
        <v>150</v>
      </c>
      <c r="H162" s="86">
        <v>1312</v>
      </c>
      <c r="I162" s="45">
        <f t="shared" si="10"/>
        <v>131200</v>
      </c>
    </row>
    <row r="163" spans="1:9" ht="15" customHeight="1" x14ac:dyDescent="0.2">
      <c r="A163" s="56">
        <f t="shared" si="11"/>
        <v>153</v>
      </c>
      <c r="B163" s="445"/>
      <c r="C163" s="89" t="s">
        <v>108</v>
      </c>
      <c r="D163" s="447"/>
      <c r="E163" s="53" t="s">
        <v>40</v>
      </c>
      <c r="F163" s="87">
        <v>110</v>
      </c>
      <c r="G163" s="53">
        <v>60</v>
      </c>
      <c r="H163" s="86">
        <v>356</v>
      </c>
      <c r="I163" s="45">
        <f t="shared" si="10"/>
        <v>35600</v>
      </c>
    </row>
    <row r="164" spans="1:9" ht="15" customHeight="1" x14ac:dyDescent="0.2">
      <c r="A164" s="56">
        <f t="shared" si="11"/>
        <v>154</v>
      </c>
      <c r="B164" s="445"/>
      <c r="C164" s="448" t="s">
        <v>107</v>
      </c>
      <c r="D164" s="450">
        <v>72</v>
      </c>
      <c r="E164" s="53" t="s">
        <v>36</v>
      </c>
      <c r="F164" s="54" t="s">
        <v>106</v>
      </c>
      <c r="G164" s="53">
        <v>60</v>
      </c>
      <c r="H164" s="86">
        <v>1104</v>
      </c>
      <c r="I164" s="45">
        <f t="shared" si="10"/>
        <v>110400</v>
      </c>
    </row>
    <row r="165" spans="1:9" ht="15" customHeight="1" x14ac:dyDescent="0.2">
      <c r="A165" s="56">
        <f t="shared" si="11"/>
        <v>155</v>
      </c>
      <c r="B165" s="445"/>
      <c r="C165" s="449"/>
      <c r="D165" s="451"/>
      <c r="E165" s="53" t="s">
        <v>38</v>
      </c>
      <c r="F165" s="54">
        <v>310</v>
      </c>
      <c r="G165" s="53">
        <v>120</v>
      </c>
      <c r="H165" s="86">
        <v>320</v>
      </c>
      <c r="I165" s="45">
        <f t="shared" si="10"/>
        <v>32000</v>
      </c>
    </row>
    <row r="166" spans="1:9" ht="15" customHeight="1" x14ac:dyDescent="0.2">
      <c r="A166" s="56">
        <f t="shared" si="11"/>
        <v>156</v>
      </c>
      <c r="B166" s="445"/>
      <c r="C166" s="90" t="s">
        <v>105</v>
      </c>
      <c r="D166" s="452"/>
      <c r="E166" s="53" t="s">
        <v>29</v>
      </c>
      <c r="F166" s="54">
        <v>300</v>
      </c>
      <c r="G166" s="53">
        <v>60</v>
      </c>
      <c r="H166" s="86">
        <v>94</v>
      </c>
      <c r="I166" s="45">
        <f t="shared" si="10"/>
        <v>9400</v>
      </c>
    </row>
    <row r="167" spans="1:9" ht="15" customHeight="1" x14ac:dyDescent="0.2">
      <c r="A167" s="56">
        <f t="shared" si="11"/>
        <v>157</v>
      </c>
      <c r="B167" s="445"/>
      <c r="C167" s="80" t="s">
        <v>104</v>
      </c>
      <c r="D167" s="450">
        <v>782</v>
      </c>
      <c r="E167" s="53" t="s">
        <v>29</v>
      </c>
      <c r="F167" s="54">
        <v>160</v>
      </c>
      <c r="G167" s="53">
        <v>30</v>
      </c>
      <c r="H167" s="86">
        <v>324</v>
      </c>
      <c r="I167" s="45">
        <f t="shared" si="10"/>
        <v>32400</v>
      </c>
    </row>
    <row r="168" spans="1:9" ht="15" customHeight="1" x14ac:dyDescent="0.2">
      <c r="A168" s="56">
        <f t="shared" si="11"/>
        <v>158</v>
      </c>
      <c r="B168" s="445"/>
      <c r="C168" s="80" t="s">
        <v>103</v>
      </c>
      <c r="D168" s="452"/>
      <c r="E168" s="53" t="s">
        <v>29</v>
      </c>
      <c r="F168" s="54">
        <v>420</v>
      </c>
      <c r="G168" s="53">
        <v>60</v>
      </c>
      <c r="H168" s="86">
        <v>80</v>
      </c>
      <c r="I168" s="45">
        <f t="shared" si="10"/>
        <v>8000</v>
      </c>
    </row>
    <row r="169" spans="1:9" ht="15" customHeight="1" x14ac:dyDescent="0.2">
      <c r="A169" s="56">
        <f t="shared" si="11"/>
        <v>159</v>
      </c>
      <c r="B169" s="445"/>
      <c r="C169" s="89" t="s">
        <v>102</v>
      </c>
      <c r="D169" s="88">
        <v>767</v>
      </c>
      <c r="E169" s="88" t="s">
        <v>38</v>
      </c>
      <c r="F169" s="87">
        <v>350</v>
      </c>
      <c r="G169" s="53">
        <v>60</v>
      </c>
      <c r="H169" s="86">
        <v>608</v>
      </c>
      <c r="I169" s="45">
        <f t="shared" si="10"/>
        <v>60800</v>
      </c>
    </row>
    <row r="170" spans="1:9" ht="15" customHeight="1" x14ac:dyDescent="0.2">
      <c r="A170" s="56">
        <f t="shared" si="11"/>
        <v>160</v>
      </c>
      <c r="B170" s="445"/>
      <c r="C170" s="89" t="s">
        <v>101</v>
      </c>
      <c r="D170" s="88">
        <v>762</v>
      </c>
      <c r="E170" s="88" t="s">
        <v>38</v>
      </c>
      <c r="F170" s="87">
        <v>330</v>
      </c>
      <c r="G170" s="53">
        <v>60</v>
      </c>
      <c r="H170" s="86">
        <v>368</v>
      </c>
      <c r="I170" s="45">
        <f t="shared" si="10"/>
        <v>36800</v>
      </c>
    </row>
    <row r="171" spans="1:9" ht="15" customHeight="1" x14ac:dyDescent="0.2">
      <c r="A171" s="56">
        <f t="shared" si="11"/>
        <v>161</v>
      </c>
      <c r="B171" s="445"/>
      <c r="C171" s="89" t="s">
        <v>100</v>
      </c>
      <c r="D171" s="88">
        <v>741</v>
      </c>
      <c r="E171" s="53" t="s">
        <v>36</v>
      </c>
      <c r="F171" s="87" t="s">
        <v>99</v>
      </c>
      <c r="G171" s="53">
        <v>120</v>
      </c>
      <c r="H171" s="86">
        <v>928</v>
      </c>
      <c r="I171" s="45">
        <f t="shared" si="10"/>
        <v>92800</v>
      </c>
    </row>
    <row r="172" spans="1:9" ht="15" customHeight="1" x14ac:dyDescent="0.2">
      <c r="A172" s="56">
        <f t="shared" si="11"/>
        <v>162</v>
      </c>
      <c r="B172" s="445"/>
      <c r="C172" s="89" t="s">
        <v>98</v>
      </c>
      <c r="D172" s="88">
        <v>761</v>
      </c>
      <c r="E172" s="88" t="s">
        <v>38</v>
      </c>
      <c r="F172" s="87">
        <v>290</v>
      </c>
      <c r="G172" s="53">
        <v>60</v>
      </c>
      <c r="H172" s="86">
        <v>384</v>
      </c>
      <c r="I172" s="45">
        <f t="shared" si="10"/>
        <v>38400</v>
      </c>
    </row>
    <row r="173" spans="1:9" ht="15" customHeight="1" x14ac:dyDescent="0.2">
      <c r="A173" s="56">
        <f t="shared" si="11"/>
        <v>163</v>
      </c>
      <c r="B173" s="445"/>
      <c r="C173" s="89" t="s">
        <v>97</v>
      </c>
      <c r="D173" s="88">
        <v>743</v>
      </c>
      <c r="E173" s="88" t="s">
        <v>29</v>
      </c>
      <c r="F173" s="87">
        <v>130</v>
      </c>
      <c r="G173" s="53">
        <v>30</v>
      </c>
      <c r="H173" s="86">
        <v>388</v>
      </c>
      <c r="I173" s="45">
        <f t="shared" si="10"/>
        <v>38800</v>
      </c>
    </row>
    <row r="174" spans="1:9" ht="15" customHeight="1" x14ac:dyDescent="0.2">
      <c r="A174" s="56">
        <f t="shared" si="11"/>
        <v>164</v>
      </c>
      <c r="B174" s="445"/>
      <c r="C174" s="89" t="s">
        <v>96</v>
      </c>
      <c r="D174" s="88">
        <v>740</v>
      </c>
      <c r="E174" s="88" t="s">
        <v>50</v>
      </c>
      <c r="F174" s="87">
        <v>360</v>
      </c>
      <c r="G174" s="53">
        <v>60</v>
      </c>
      <c r="H174" s="86">
        <v>192</v>
      </c>
      <c r="I174" s="45">
        <f t="shared" si="10"/>
        <v>19200</v>
      </c>
    </row>
    <row r="175" spans="1:9" ht="15" customHeight="1" x14ac:dyDescent="0.2">
      <c r="A175" s="56">
        <f t="shared" si="11"/>
        <v>165</v>
      </c>
      <c r="B175" s="445"/>
      <c r="C175" s="89" t="s">
        <v>95</v>
      </c>
      <c r="D175" s="53">
        <v>775</v>
      </c>
      <c r="E175" s="53" t="s">
        <v>29</v>
      </c>
      <c r="F175" s="54">
        <v>100</v>
      </c>
      <c r="G175" s="53">
        <v>120</v>
      </c>
      <c r="H175" s="86">
        <v>902</v>
      </c>
      <c r="I175" s="45">
        <f t="shared" si="10"/>
        <v>90200</v>
      </c>
    </row>
    <row r="176" spans="1:9" ht="15" customHeight="1" x14ac:dyDescent="0.2">
      <c r="A176" s="56">
        <f t="shared" si="11"/>
        <v>166</v>
      </c>
      <c r="B176" s="445"/>
      <c r="C176" s="89" t="s">
        <v>94</v>
      </c>
      <c r="D176" s="53">
        <v>763</v>
      </c>
      <c r="E176" s="53" t="s">
        <v>29</v>
      </c>
      <c r="F176" s="54">
        <v>370</v>
      </c>
      <c r="G176" s="53">
        <v>30</v>
      </c>
      <c r="H176" s="86">
        <v>140</v>
      </c>
      <c r="I176" s="45">
        <f t="shared" si="10"/>
        <v>14000</v>
      </c>
    </row>
    <row r="177" spans="1:9" ht="15" customHeight="1" x14ac:dyDescent="0.2">
      <c r="A177" s="56">
        <f t="shared" si="11"/>
        <v>167</v>
      </c>
      <c r="B177" s="445"/>
      <c r="C177" s="89" t="s">
        <v>93</v>
      </c>
      <c r="D177" s="53">
        <v>764</v>
      </c>
      <c r="E177" s="53" t="s">
        <v>29</v>
      </c>
      <c r="F177" s="54">
        <v>170</v>
      </c>
      <c r="G177" s="53">
        <v>60</v>
      </c>
      <c r="H177" s="86">
        <v>724</v>
      </c>
      <c r="I177" s="45">
        <f t="shared" si="10"/>
        <v>72400</v>
      </c>
    </row>
    <row r="178" spans="1:9" ht="15" customHeight="1" x14ac:dyDescent="0.2">
      <c r="A178" s="56">
        <f t="shared" si="11"/>
        <v>168</v>
      </c>
      <c r="B178" s="445"/>
      <c r="C178" s="89" t="s">
        <v>92</v>
      </c>
      <c r="D178" s="53">
        <v>765</v>
      </c>
      <c r="E178" s="53" t="s">
        <v>29</v>
      </c>
      <c r="F178" s="54">
        <v>120</v>
      </c>
      <c r="G178" s="53">
        <v>60</v>
      </c>
      <c r="H178" s="86">
        <v>206</v>
      </c>
      <c r="I178" s="45">
        <f t="shared" si="10"/>
        <v>20600</v>
      </c>
    </row>
    <row r="179" spans="1:9" ht="15" customHeight="1" x14ac:dyDescent="0.2">
      <c r="A179" s="56">
        <f t="shared" si="11"/>
        <v>169</v>
      </c>
      <c r="B179" s="445"/>
      <c r="C179" s="89" t="s">
        <v>91</v>
      </c>
      <c r="D179" s="53">
        <v>717</v>
      </c>
      <c r="E179" s="53" t="s">
        <v>32</v>
      </c>
      <c r="F179" s="54">
        <v>350</v>
      </c>
      <c r="G179" s="53">
        <v>60</v>
      </c>
      <c r="H179" s="86">
        <v>560</v>
      </c>
      <c r="I179" s="45">
        <f t="shared" si="10"/>
        <v>56000</v>
      </c>
    </row>
    <row r="180" spans="1:9" ht="15" customHeight="1" x14ac:dyDescent="0.2">
      <c r="A180" s="56">
        <f t="shared" si="11"/>
        <v>170</v>
      </c>
      <c r="B180" s="445"/>
      <c r="C180" s="89" t="s">
        <v>90</v>
      </c>
      <c r="D180" s="53">
        <v>768</v>
      </c>
      <c r="E180" s="53" t="s">
        <v>38</v>
      </c>
      <c r="F180" s="54">
        <v>320</v>
      </c>
      <c r="G180" s="53">
        <v>150</v>
      </c>
      <c r="H180" s="86">
        <v>352</v>
      </c>
      <c r="I180" s="45">
        <f t="shared" si="10"/>
        <v>35200</v>
      </c>
    </row>
    <row r="181" spans="1:9" ht="15" customHeight="1" x14ac:dyDescent="0.2">
      <c r="A181" s="56">
        <f t="shared" si="11"/>
        <v>171</v>
      </c>
      <c r="B181" s="445"/>
      <c r="C181" s="89" t="s">
        <v>89</v>
      </c>
      <c r="D181" s="88">
        <v>73</v>
      </c>
      <c r="E181" s="88" t="s">
        <v>38</v>
      </c>
      <c r="F181" s="87">
        <v>280</v>
      </c>
      <c r="G181" s="53">
        <v>60</v>
      </c>
      <c r="H181" s="86">
        <v>240</v>
      </c>
      <c r="I181" s="45">
        <f t="shared" si="10"/>
        <v>24000</v>
      </c>
    </row>
    <row r="182" spans="1:9" ht="15" customHeight="1" x14ac:dyDescent="0.2">
      <c r="A182" s="56">
        <f t="shared" si="11"/>
        <v>172</v>
      </c>
      <c r="B182" s="445"/>
      <c r="C182" s="89" t="s">
        <v>88</v>
      </c>
      <c r="D182" s="88">
        <v>783</v>
      </c>
      <c r="E182" s="88" t="s">
        <v>50</v>
      </c>
      <c r="F182" s="87">
        <v>340</v>
      </c>
      <c r="G182" s="53">
        <v>60</v>
      </c>
      <c r="H182" s="86">
        <v>256</v>
      </c>
      <c r="I182" s="45">
        <f t="shared" si="10"/>
        <v>25600</v>
      </c>
    </row>
    <row r="183" spans="1:9" ht="15" customHeight="1" x14ac:dyDescent="0.2">
      <c r="A183" s="56">
        <f t="shared" si="11"/>
        <v>173</v>
      </c>
      <c r="B183" s="445"/>
      <c r="C183" s="89" t="s">
        <v>87</v>
      </c>
      <c r="D183" s="88">
        <v>744</v>
      </c>
      <c r="E183" s="88" t="s">
        <v>50</v>
      </c>
      <c r="F183" s="87">
        <v>230</v>
      </c>
      <c r="G183" s="53">
        <v>60</v>
      </c>
      <c r="H183" s="86">
        <v>208</v>
      </c>
      <c r="I183" s="45">
        <f t="shared" si="10"/>
        <v>20800</v>
      </c>
    </row>
    <row r="184" spans="1:9" ht="15" customHeight="1" x14ac:dyDescent="0.2">
      <c r="A184" s="56">
        <f t="shared" si="11"/>
        <v>174</v>
      </c>
      <c r="B184" s="445"/>
      <c r="C184" s="89" t="s">
        <v>86</v>
      </c>
      <c r="D184" s="88">
        <v>742</v>
      </c>
      <c r="E184" s="88" t="s">
        <v>29</v>
      </c>
      <c r="F184" s="87">
        <v>140</v>
      </c>
      <c r="G184" s="53">
        <v>60</v>
      </c>
      <c r="H184" s="86">
        <v>440</v>
      </c>
      <c r="I184" s="45">
        <f t="shared" si="10"/>
        <v>44000</v>
      </c>
    </row>
    <row r="185" spans="1:9" ht="15" customHeight="1" x14ac:dyDescent="0.2">
      <c r="A185" s="56">
        <f t="shared" si="11"/>
        <v>175</v>
      </c>
      <c r="B185" s="445"/>
      <c r="C185" s="89" t="s">
        <v>85</v>
      </c>
      <c r="D185" s="88">
        <v>781</v>
      </c>
      <c r="E185" s="88" t="s">
        <v>50</v>
      </c>
      <c r="F185" s="87">
        <v>210</v>
      </c>
      <c r="G185" s="53">
        <v>60</v>
      </c>
      <c r="H185" s="86">
        <v>176</v>
      </c>
      <c r="I185" s="45">
        <f t="shared" si="10"/>
        <v>17600</v>
      </c>
    </row>
    <row r="186" spans="1:9" ht="15" customHeight="1" x14ac:dyDescent="0.2">
      <c r="A186" s="56">
        <f t="shared" si="11"/>
        <v>176</v>
      </c>
      <c r="B186" s="445"/>
      <c r="C186" s="80" t="s">
        <v>84</v>
      </c>
      <c r="D186" s="88">
        <v>858</v>
      </c>
      <c r="E186" s="88" t="s">
        <v>38</v>
      </c>
      <c r="F186" s="87">
        <v>220</v>
      </c>
      <c r="G186" s="53">
        <v>60</v>
      </c>
      <c r="H186" s="86">
        <v>624</v>
      </c>
      <c r="I186" s="45">
        <f t="shared" si="10"/>
        <v>62400</v>
      </c>
    </row>
    <row r="187" spans="1:9" ht="15" customHeight="1" x14ac:dyDescent="0.2">
      <c r="A187" s="51">
        <f t="shared" si="11"/>
        <v>177</v>
      </c>
      <c r="B187" s="445"/>
      <c r="C187" s="85" t="s">
        <v>83</v>
      </c>
      <c r="D187" s="49">
        <v>83</v>
      </c>
      <c r="E187" s="49" t="s">
        <v>38</v>
      </c>
      <c r="F187" s="48">
        <v>180</v>
      </c>
      <c r="G187" s="47">
        <v>60</v>
      </c>
      <c r="H187" s="84">
        <v>416</v>
      </c>
      <c r="I187" s="45">
        <f t="shared" si="10"/>
        <v>41600</v>
      </c>
    </row>
    <row r="188" spans="1:9" ht="15.95" customHeight="1" x14ac:dyDescent="0.25">
      <c r="A188" s="442" t="s">
        <v>82</v>
      </c>
      <c r="B188" s="442"/>
      <c r="C188" s="442"/>
      <c r="D188" s="442"/>
      <c r="E188" s="442"/>
      <c r="F188" s="442"/>
      <c r="G188" s="442"/>
      <c r="H188" s="442"/>
      <c r="I188" s="442"/>
    </row>
    <row r="189" spans="1:9" ht="15" customHeight="1" x14ac:dyDescent="0.2">
      <c r="A189" s="73">
        <f>A187+1</f>
        <v>178</v>
      </c>
      <c r="B189" s="445" t="s">
        <v>81</v>
      </c>
      <c r="C189" s="83" t="s">
        <v>81</v>
      </c>
      <c r="D189" s="451">
        <v>61</v>
      </c>
      <c r="E189" s="68" t="s">
        <v>73</v>
      </c>
      <c r="F189" s="82" t="s">
        <v>80</v>
      </c>
      <c r="G189" s="81"/>
      <c r="H189" s="70">
        <v>13330</v>
      </c>
      <c r="I189" s="45">
        <f t="shared" ref="I189:I218" si="12">H189*100</f>
        <v>1333000</v>
      </c>
    </row>
    <row r="190" spans="1:9" ht="15" customHeight="1" x14ac:dyDescent="0.2">
      <c r="A190" s="56">
        <f t="shared" ref="A190:A218" si="13">A189+1</f>
        <v>179</v>
      </c>
      <c r="B190" s="445"/>
      <c r="C190" s="80" t="s">
        <v>79</v>
      </c>
      <c r="D190" s="451"/>
      <c r="E190" s="53" t="s">
        <v>29</v>
      </c>
      <c r="F190" s="79" t="s">
        <v>78</v>
      </c>
      <c r="G190" s="53">
        <v>720</v>
      </c>
      <c r="H190" s="52">
        <v>4184</v>
      </c>
      <c r="I190" s="45">
        <f t="shared" si="12"/>
        <v>418400</v>
      </c>
    </row>
    <row r="191" spans="1:9" ht="15" customHeight="1" thickBot="1" x14ac:dyDescent="0.25">
      <c r="A191" s="78">
        <f t="shared" si="13"/>
        <v>180</v>
      </c>
      <c r="B191" s="445"/>
      <c r="C191" s="77" t="s">
        <v>77</v>
      </c>
      <c r="D191" s="451"/>
      <c r="E191" s="76" t="s">
        <v>76</v>
      </c>
      <c r="F191" s="75" t="s">
        <v>75</v>
      </c>
      <c r="G191" s="53">
        <v>240</v>
      </c>
      <c r="H191" s="74">
        <v>1748</v>
      </c>
      <c r="I191" s="45">
        <f t="shared" si="12"/>
        <v>174800</v>
      </c>
    </row>
    <row r="192" spans="1:9" ht="15" customHeight="1" x14ac:dyDescent="0.2">
      <c r="A192" s="73">
        <f t="shared" si="13"/>
        <v>181</v>
      </c>
      <c r="B192" s="459" t="s">
        <v>74</v>
      </c>
      <c r="C192" s="72" t="s">
        <v>74</v>
      </c>
      <c r="D192" s="451"/>
      <c r="E192" s="68" t="s">
        <v>73</v>
      </c>
      <c r="F192" s="71" t="s">
        <v>72</v>
      </c>
      <c r="G192" s="53"/>
      <c r="H192" s="70">
        <v>5200</v>
      </c>
      <c r="I192" s="45">
        <f t="shared" si="12"/>
        <v>520000</v>
      </c>
    </row>
    <row r="193" spans="1:9" ht="15" customHeight="1" x14ac:dyDescent="0.2">
      <c r="A193" s="56">
        <f t="shared" si="13"/>
        <v>182</v>
      </c>
      <c r="B193" s="460"/>
      <c r="C193" s="55" t="s">
        <v>71</v>
      </c>
      <c r="D193" s="451"/>
      <c r="E193" s="53" t="s">
        <v>70</v>
      </c>
      <c r="F193" s="54">
        <v>120</v>
      </c>
      <c r="G193" s="53">
        <v>120</v>
      </c>
      <c r="H193" s="52">
        <v>912</v>
      </c>
      <c r="I193" s="45">
        <f t="shared" si="12"/>
        <v>91200</v>
      </c>
    </row>
    <row r="194" spans="1:9" ht="15" customHeight="1" x14ac:dyDescent="0.2">
      <c r="A194" s="56">
        <f t="shared" si="13"/>
        <v>183</v>
      </c>
      <c r="B194" s="460"/>
      <c r="C194" s="55" t="s">
        <v>69</v>
      </c>
      <c r="D194" s="451"/>
      <c r="E194" s="53" t="s">
        <v>68</v>
      </c>
      <c r="F194" s="54" t="s">
        <v>67</v>
      </c>
      <c r="G194" s="53">
        <v>240</v>
      </c>
      <c r="H194" s="52">
        <v>1460</v>
      </c>
      <c r="I194" s="45">
        <f t="shared" si="12"/>
        <v>146000</v>
      </c>
    </row>
    <row r="195" spans="1:9" ht="15" customHeight="1" x14ac:dyDescent="0.2">
      <c r="A195" s="56">
        <f t="shared" si="13"/>
        <v>184</v>
      </c>
      <c r="B195" s="460"/>
      <c r="C195" s="55" t="s">
        <v>66</v>
      </c>
      <c r="D195" s="451"/>
      <c r="E195" s="53" t="s">
        <v>65</v>
      </c>
      <c r="F195" s="54">
        <v>70</v>
      </c>
      <c r="G195" s="53">
        <v>120</v>
      </c>
      <c r="H195" s="52">
        <v>878</v>
      </c>
      <c r="I195" s="45">
        <f t="shared" si="12"/>
        <v>87800</v>
      </c>
    </row>
    <row r="196" spans="1:9" ht="15" customHeight="1" x14ac:dyDescent="0.2">
      <c r="A196" s="56">
        <f t="shared" si="13"/>
        <v>185</v>
      </c>
      <c r="B196" s="460"/>
      <c r="C196" s="69" t="s">
        <v>64</v>
      </c>
      <c r="D196" s="451"/>
      <c r="E196" s="68" t="s">
        <v>38</v>
      </c>
      <c r="F196" s="67">
        <v>420</v>
      </c>
      <c r="G196" s="53">
        <v>60</v>
      </c>
      <c r="H196" s="52">
        <v>512</v>
      </c>
      <c r="I196" s="45">
        <f t="shared" si="12"/>
        <v>51200</v>
      </c>
    </row>
    <row r="197" spans="1:9" ht="15" customHeight="1" x14ac:dyDescent="0.2">
      <c r="A197" s="56">
        <f t="shared" si="13"/>
        <v>186</v>
      </c>
      <c r="B197" s="460"/>
      <c r="C197" s="55" t="s">
        <v>63</v>
      </c>
      <c r="D197" s="452"/>
      <c r="E197" s="53" t="s">
        <v>62</v>
      </c>
      <c r="F197" s="54" t="s">
        <v>61</v>
      </c>
      <c r="G197" s="53">
        <v>120</v>
      </c>
      <c r="H197" s="52">
        <v>1040</v>
      </c>
      <c r="I197" s="45">
        <f t="shared" si="12"/>
        <v>104000</v>
      </c>
    </row>
    <row r="198" spans="1:9" ht="15" customHeight="1" x14ac:dyDescent="0.2">
      <c r="A198" s="56">
        <f t="shared" si="13"/>
        <v>187</v>
      </c>
      <c r="B198" s="460"/>
      <c r="C198" s="55" t="s">
        <v>60</v>
      </c>
      <c r="D198" s="450">
        <v>471</v>
      </c>
      <c r="E198" s="53" t="s">
        <v>32</v>
      </c>
      <c r="F198" s="54">
        <v>390</v>
      </c>
      <c r="G198" s="53">
        <v>60</v>
      </c>
      <c r="H198" s="52">
        <v>448</v>
      </c>
      <c r="I198" s="45">
        <f t="shared" si="12"/>
        <v>44800</v>
      </c>
    </row>
    <row r="199" spans="1:9" ht="15" customHeight="1" x14ac:dyDescent="0.2">
      <c r="A199" s="56">
        <f t="shared" si="13"/>
        <v>188</v>
      </c>
      <c r="B199" s="460"/>
      <c r="C199" s="55" t="s">
        <v>59</v>
      </c>
      <c r="D199" s="452"/>
      <c r="E199" s="53" t="s">
        <v>32</v>
      </c>
      <c r="F199" s="54">
        <v>410</v>
      </c>
      <c r="G199" s="53">
        <v>60</v>
      </c>
      <c r="H199" s="52">
        <v>400</v>
      </c>
      <c r="I199" s="45">
        <f t="shared" si="12"/>
        <v>40000</v>
      </c>
    </row>
    <row r="200" spans="1:9" ht="15" customHeight="1" x14ac:dyDescent="0.2">
      <c r="A200" s="56">
        <f t="shared" si="13"/>
        <v>189</v>
      </c>
      <c r="B200" s="460"/>
      <c r="C200" s="55" t="s">
        <v>58</v>
      </c>
      <c r="D200" s="450">
        <v>672</v>
      </c>
      <c r="E200" s="53" t="s">
        <v>29</v>
      </c>
      <c r="F200" s="54">
        <v>250</v>
      </c>
      <c r="G200" s="53">
        <v>30</v>
      </c>
      <c r="H200" s="52">
        <v>164</v>
      </c>
      <c r="I200" s="45">
        <f t="shared" si="12"/>
        <v>16400</v>
      </c>
    </row>
    <row r="201" spans="1:9" ht="15" customHeight="1" x14ac:dyDescent="0.2">
      <c r="A201" s="56">
        <f t="shared" si="13"/>
        <v>190</v>
      </c>
      <c r="B201" s="460"/>
      <c r="C201" s="55" t="s">
        <v>57</v>
      </c>
      <c r="D201" s="452"/>
      <c r="E201" s="53" t="s">
        <v>56</v>
      </c>
      <c r="F201" s="54">
        <v>430</v>
      </c>
      <c r="G201" s="53">
        <v>30</v>
      </c>
      <c r="H201" s="52">
        <v>128</v>
      </c>
      <c r="I201" s="45">
        <f t="shared" si="12"/>
        <v>12800</v>
      </c>
    </row>
    <row r="202" spans="1:9" ht="15" customHeight="1" x14ac:dyDescent="0.2">
      <c r="A202" s="56">
        <f t="shared" si="13"/>
        <v>191</v>
      </c>
      <c r="B202" s="460"/>
      <c r="C202" s="66" t="s">
        <v>55</v>
      </c>
      <c r="D202" s="450">
        <v>644</v>
      </c>
      <c r="E202" s="53" t="s">
        <v>29</v>
      </c>
      <c r="F202" s="54">
        <v>190</v>
      </c>
      <c r="G202" s="53">
        <v>30</v>
      </c>
      <c r="H202" s="52">
        <v>232</v>
      </c>
      <c r="I202" s="45">
        <f t="shared" si="12"/>
        <v>23200</v>
      </c>
    </row>
    <row r="203" spans="1:9" ht="15" customHeight="1" x14ac:dyDescent="0.2">
      <c r="A203" s="56">
        <f t="shared" si="13"/>
        <v>192</v>
      </c>
      <c r="B203" s="460"/>
      <c r="C203" s="55" t="s">
        <v>54</v>
      </c>
      <c r="D203" s="452"/>
      <c r="E203" s="53" t="s">
        <v>29</v>
      </c>
      <c r="F203" s="54" t="s">
        <v>53</v>
      </c>
      <c r="G203" s="53">
        <v>210</v>
      </c>
      <c r="H203" s="52">
        <v>1636</v>
      </c>
      <c r="I203" s="45">
        <f t="shared" si="12"/>
        <v>163600</v>
      </c>
    </row>
    <row r="204" spans="1:9" ht="15" customHeight="1" x14ac:dyDescent="0.2">
      <c r="A204" s="56">
        <f t="shared" si="13"/>
        <v>193</v>
      </c>
      <c r="B204" s="460"/>
      <c r="C204" s="65" t="s">
        <v>52</v>
      </c>
      <c r="D204" s="63">
        <v>633</v>
      </c>
      <c r="E204" s="53" t="s">
        <v>29</v>
      </c>
      <c r="F204" s="64">
        <v>100</v>
      </c>
      <c r="G204" s="63">
        <v>60</v>
      </c>
      <c r="H204" s="62">
        <v>204</v>
      </c>
      <c r="I204" s="45">
        <f t="shared" si="12"/>
        <v>20400</v>
      </c>
    </row>
    <row r="205" spans="1:9" ht="15" customHeight="1" x14ac:dyDescent="0.2">
      <c r="A205" s="56">
        <f t="shared" si="13"/>
        <v>194</v>
      </c>
      <c r="B205" s="461"/>
      <c r="C205" s="55" t="s">
        <v>51</v>
      </c>
      <c r="D205" s="53">
        <v>345</v>
      </c>
      <c r="E205" s="53" t="s">
        <v>50</v>
      </c>
      <c r="F205" s="54">
        <v>370</v>
      </c>
      <c r="G205" s="53">
        <v>60</v>
      </c>
      <c r="H205" s="52">
        <v>208</v>
      </c>
      <c r="I205" s="45">
        <f t="shared" si="12"/>
        <v>20800</v>
      </c>
    </row>
    <row r="206" spans="1:9" ht="15" customHeight="1" x14ac:dyDescent="0.2">
      <c r="A206" s="56">
        <f t="shared" si="13"/>
        <v>195</v>
      </c>
      <c r="B206" s="461"/>
      <c r="C206" s="55" t="s">
        <v>49</v>
      </c>
      <c r="D206" s="53">
        <v>631</v>
      </c>
      <c r="E206" s="53" t="s">
        <v>29</v>
      </c>
      <c r="F206" s="61" t="s">
        <v>48</v>
      </c>
      <c r="G206" s="53">
        <v>480</v>
      </c>
      <c r="H206" s="52">
        <v>3602</v>
      </c>
      <c r="I206" s="45">
        <f t="shared" si="12"/>
        <v>360200</v>
      </c>
    </row>
    <row r="207" spans="1:9" ht="15" customHeight="1" x14ac:dyDescent="0.2">
      <c r="A207" s="56">
        <f t="shared" si="13"/>
        <v>196</v>
      </c>
      <c r="B207" s="461"/>
      <c r="C207" s="60" t="s">
        <v>47</v>
      </c>
      <c r="D207" s="59">
        <v>527</v>
      </c>
      <c r="E207" s="59" t="s">
        <v>46</v>
      </c>
      <c r="F207" s="57">
        <v>320</v>
      </c>
      <c r="G207" s="59">
        <v>30</v>
      </c>
      <c r="H207" s="58">
        <v>240</v>
      </c>
      <c r="I207" s="45">
        <f t="shared" si="12"/>
        <v>24000</v>
      </c>
    </row>
    <row r="208" spans="1:9" ht="15" customHeight="1" x14ac:dyDescent="0.2">
      <c r="A208" s="56">
        <f t="shared" si="13"/>
        <v>197</v>
      </c>
      <c r="B208" s="461"/>
      <c r="C208" s="55" t="s">
        <v>45</v>
      </c>
      <c r="D208" s="53">
        <v>674</v>
      </c>
      <c r="E208" s="53" t="s">
        <v>38</v>
      </c>
      <c r="F208" s="57">
        <v>340</v>
      </c>
      <c r="G208" s="53">
        <v>60</v>
      </c>
      <c r="H208" s="52">
        <v>304</v>
      </c>
      <c r="I208" s="45">
        <f t="shared" si="12"/>
        <v>30400</v>
      </c>
    </row>
    <row r="209" spans="1:9" ht="15" customHeight="1" x14ac:dyDescent="0.2">
      <c r="A209" s="56">
        <f t="shared" si="13"/>
        <v>198</v>
      </c>
      <c r="B209" s="461"/>
      <c r="C209" s="55" t="s">
        <v>44</v>
      </c>
      <c r="D209" s="53">
        <v>675</v>
      </c>
      <c r="E209" s="53" t="s">
        <v>38</v>
      </c>
      <c r="F209" s="57">
        <v>330</v>
      </c>
      <c r="G209" s="53">
        <v>60</v>
      </c>
      <c r="H209" s="52">
        <v>624</v>
      </c>
      <c r="I209" s="45">
        <f t="shared" si="12"/>
        <v>62400</v>
      </c>
    </row>
    <row r="210" spans="1:9" ht="15" customHeight="1" x14ac:dyDescent="0.2">
      <c r="A210" s="56">
        <f t="shared" si="13"/>
        <v>199</v>
      </c>
      <c r="B210" s="461"/>
      <c r="C210" s="55" t="s">
        <v>43</v>
      </c>
      <c r="D210" s="53">
        <v>671</v>
      </c>
      <c r="E210" s="53" t="s">
        <v>29</v>
      </c>
      <c r="F210" s="54">
        <v>300</v>
      </c>
      <c r="G210" s="53">
        <v>60</v>
      </c>
      <c r="H210" s="52">
        <v>384</v>
      </c>
      <c r="I210" s="45">
        <f t="shared" si="12"/>
        <v>38400</v>
      </c>
    </row>
    <row r="211" spans="1:9" ht="15" customHeight="1" x14ac:dyDescent="0.2">
      <c r="A211" s="56">
        <f t="shared" si="13"/>
        <v>200</v>
      </c>
      <c r="B211" s="461"/>
      <c r="C211" s="55" t="s">
        <v>42</v>
      </c>
      <c r="D211" s="53">
        <v>676</v>
      </c>
      <c r="E211" s="53" t="s">
        <v>29</v>
      </c>
      <c r="F211" s="54">
        <v>270</v>
      </c>
      <c r="G211" s="53">
        <v>60</v>
      </c>
      <c r="H211" s="52">
        <v>416</v>
      </c>
      <c r="I211" s="45">
        <f t="shared" si="12"/>
        <v>41600</v>
      </c>
    </row>
    <row r="212" spans="1:9" ht="15" customHeight="1" x14ac:dyDescent="0.2">
      <c r="A212" s="56">
        <f t="shared" si="13"/>
        <v>201</v>
      </c>
      <c r="B212" s="461"/>
      <c r="C212" s="55" t="s">
        <v>41</v>
      </c>
      <c r="D212" s="53">
        <v>464</v>
      </c>
      <c r="E212" s="53" t="s">
        <v>40</v>
      </c>
      <c r="F212" s="54">
        <v>210</v>
      </c>
      <c r="G212" s="53">
        <v>60</v>
      </c>
      <c r="H212" s="52">
        <v>398</v>
      </c>
      <c r="I212" s="45">
        <f t="shared" si="12"/>
        <v>39800</v>
      </c>
    </row>
    <row r="213" spans="1:9" ht="15" customHeight="1" x14ac:dyDescent="0.2">
      <c r="A213" s="56">
        <f t="shared" si="13"/>
        <v>202</v>
      </c>
      <c r="B213" s="461"/>
      <c r="C213" s="55" t="s">
        <v>39</v>
      </c>
      <c r="D213" s="53">
        <v>47</v>
      </c>
      <c r="E213" s="53" t="s">
        <v>38</v>
      </c>
      <c r="F213" s="54">
        <v>380</v>
      </c>
      <c r="G213" s="53">
        <v>60</v>
      </c>
      <c r="H213" s="52">
        <v>400</v>
      </c>
      <c r="I213" s="45">
        <f t="shared" si="12"/>
        <v>40000</v>
      </c>
    </row>
    <row r="214" spans="1:9" ht="15" customHeight="1" x14ac:dyDescent="0.2">
      <c r="A214" s="56">
        <f t="shared" si="13"/>
        <v>203</v>
      </c>
      <c r="B214" s="461"/>
      <c r="C214" s="55" t="s">
        <v>37</v>
      </c>
      <c r="D214" s="450">
        <v>46</v>
      </c>
      <c r="E214" s="53" t="s">
        <v>36</v>
      </c>
      <c r="F214" s="54" t="s">
        <v>35</v>
      </c>
      <c r="G214" s="53">
        <v>120</v>
      </c>
      <c r="H214" s="52">
        <v>1312</v>
      </c>
      <c r="I214" s="45">
        <f t="shared" si="12"/>
        <v>131200</v>
      </c>
    </row>
    <row r="215" spans="1:9" ht="15" customHeight="1" x14ac:dyDescent="0.2">
      <c r="A215" s="56">
        <f t="shared" si="13"/>
        <v>204</v>
      </c>
      <c r="B215" s="461"/>
      <c r="C215" s="55" t="s">
        <v>34</v>
      </c>
      <c r="D215" s="452"/>
      <c r="E215" s="53" t="s">
        <v>32</v>
      </c>
      <c r="F215" s="54">
        <v>440</v>
      </c>
      <c r="G215" s="53">
        <v>60</v>
      </c>
      <c r="H215" s="52">
        <v>160</v>
      </c>
      <c r="I215" s="45">
        <f t="shared" si="12"/>
        <v>16000</v>
      </c>
    </row>
    <row r="216" spans="1:9" ht="15" customHeight="1" x14ac:dyDescent="0.2">
      <c r="A216" s="56">
        <f t="shared" si="13"/>
        <v>205</v>
      </c>
      <c r="B216" s="461"/>
      <c r="C216" s="55" t="s">
        <v>33</v>
      </c>
      <c r="D216" s="53">
        <v>677</v>
      </c>
      <c r="E216" s="53" t="s">
        <v>32</v>
      </c>
      <c r="F216" s="54">
        <v>400</v>
      </c>
      <c r="G216" s="53">
        <v>60</v>
      </c>
      <c r="H216" s="52">
        <v>480</v>
      </c>
      <c r="I216" s="45">
        <f t="shared" si="12"/>
        <v>48000</v>
      </c>
    </row>
    <row r="217" spans="1:9" ht="15" customHeight="1" x14ac:dyDescent="0.2">
      <c r="A217" s="56">
        <f t="shared" si="13"/>
        <v>206</v>
      </c>
      <c r="B217" s="461"/>
      <c r="C217" s="55" t="s">
        <v>31</v>
      </c>
      <c r="D217" s="53">
        <v>678</v>
      </c>
      <c r="E217" s="53" t="s">
        <v>29</v>
      </c>
      <c r="F217" s="54">
        <v>110</v>
      </c>
      <c r="G217" s="53">
        <v>60</v>
      </c>
      <c r="H217" s="52">
        <v>444</v>
      </c>
      <c r="I217" s="45">
        <f t="shared" si="12"/>
        <v>44400</v>
      </c>
    </row>
    <row r="218" spans="1:9" ht="15" customHeight="1" thickBot="1" x14ac:dyDescent="0.25">
      <c r="A218" s="51">
        <f t="shared" si="13"/>
        <v>207</v>
      </c>
      <c r="B218" s="461"/>
      <c r="C218" s="50" t="s">
        <v>30</v>
      </c>
      <c r="D218" s="49">
        <v>632</v>
      </c>
      <c r="E218" s="49" t="s">
        <v>29</v>
      </c>
      <c r="F218" s="48">
        <v>90</v>
      </c>
      <c r="G218" s="47">
        <v>60</v>
      </c>
      <c r="H218" s="46">
        <v>604</v>
      </c>
      <c r="I218" s="45">
        <f t="shared" si="12"/>
        <v>60400</v>
      </c>
    </row>
    <row r="219" spans="1:9" ht="15.95" customHeight="1" thickBot="1" x14ac:dyDescent="0.3">
      <c r="A219" s="44"/>
      <c r="B219" s="456" t="s">
        <v>28</v>
      </c>
      <c r="C219" s="457"/>
      <c r="D219" s="457"/>
      <c r="E219" s="457"/>
      <c r="F219" s="457"/>
      <c r="G219" s="458"/>
      <c r="H219" s="43">
        <f>SUM(H3:H218)</f>
        <v>343270</v>
      </c>
      <c r="I219" s="43">
        <f>SUM(I3:I218)</f>
        <v>34327000</v>
      </c>
    </row>
    <row r="220" spans="1:9" x14ac:dyDescent="0.2">
      <c r="B220" s="42"/>
      <c r="C220" s="41"/>
      <c r="D220" s="40"/>
      <c r="E220" s="40"/>
      <c r="F220" s="39"/>
      <c r="G220" s="38"/>
      <c r="H220" s="38"/>
      <c r="I220" s="37"/>
    </row>
    <row r="221" spans="1:9" x14ac:dyDescent="0.2">
      <c r="B221" s="42"/>
      <c r="C221" s="41"/>
      <c r="D221" s="40"/>
      <c r="E221" s="40"/>
      <c r="F221" s="39"/>
      <c r="G221" s="38"/>
      <c r="H221" s="38"/>
      <c r="I221" s="37"/>
    </row>
    <row r="222" spans="1:9" x14ac:dyDescent="0.2">
      <c r="B222" s="42"/>
      <c r="C222" s="41"/>
      <c r="D222" s="40"/>
      <c r="E222" s="40"/>
      <c r="F222" s="39"/>
      <c r="G222" s="38"/>
      <c r="H222" s="38"/>
      <c r="I222" s="37"/>
    </row>
    <row r="223" spans="1:9" x14ac:dyDescent="0.2">
      <c r="B223" s="42"/>
      <c r="C223" s="41"/>
      <c r="D223" s="40"/>
      <c r="E223" s="40"/>
      <c r="F223" s="39"/>
      <c r="G223" s="38"/>
      <c r="H223" s="38"/>
      <c r="I223" s="37"/>
    </row>
    <row r="224" spans="1:9" x14ac:dyDescent="0.2">
      <c r="B224" s="42"/>
      <c r="C224" s="41"/>
      <c r="D224" s="40"/>
      <c r="E224" s="40"/>
      <c r="F224" s="39"/>
      <c r="G224" s="38"/>
      <c r="H224" s="38"/>
      <c r="I224" s="37"/>
    </row>
    <row r="225" spans="2:9" x14ac:dyDescent="0.2">
      <c r="B225" s="42"/>
      <c r="C225" s="41"/>
      <c r="D225" s="40"/>
      <c r="E225" s="40"/>
      <c r="F225" s="39"/>
      <c r="G225" s="38"/>
      <c r="H225" s="38"/>
      <c r="I225" s="37"/>
    </row>
    <row r="226" spans="2:9" x14ac:dyDescent="0.2">
      <c r="B226" s="42"/>
      <c r="C226" s="41"/>
      <c r="D226" s="40"/>
      <c r="E226" s="40"/>
      <c r="F226" s="39"/>
      <c r="G226" s="38"/>
      <c r="H226" s="38"/>
      <c r="I226" s="37"/>
    </row>
    <row r="227" spans="2:9" x14ac:dyDescent="0.2">
      <c r="B227" s="42"/>
      <c r="C227" s="41"/>
      <c r="D227" s="40"/>
      <c r="E227" s="40"/>
      <c r="F227" s="39"/>
      <c r="G227" s="38"/>
      <c r="H227" s="38"/>
      <c r="I227" s="37"/>
    </row>
    <row r="228" spans="2:9" x14ac:dyDescent="0.2">
      <c r="B228" s="42"/>
      <c r="C228" s="41"/>
      <c r="D228" s="40"/>
      <c r="E228" s="40"/>
      <c r="F228" s="39"/>
      <c r="G228" s="38"/>
      <c r="H228" s="38"/>
      <c r="I228" s="37"/>
    </row>
    <row r="229" spans="2:9" x14ac:dyDescent="0.2">
      <c r="B229" s="42"/>
      <c r="C229" s="41"/>
      <c r="D229" s="40"/>
      <c r="E229" s="40"/>
      <c r="F229" s="39"/>
      <c r="G229" s="38"/>
      <c r="H229" s="38"/>
      <c r="I229" s="37"/>
    </row>
    <row r="230" spans="2:9" x14ac:dyDescent="0.2">
      <c r="B230" s="42"/>
      <c r="C230" s="41"/>
      <c r="D230" s="40"/>
      <c r="E230" s="40"/>
      <c r="F230" s="39"/>
      <c r="G230" s="38"/>
      <c r="H230" s="38"/>
      <c r="I230" s="37"/>
    </row>
    <row r="231" spans="2:9" x14ac:dyDescent="0.2">
      <c r="B231" s="42"/>
      <c r="C231" s="41"/>
      <c r="D231" s="40"/>
      <c r="E231" s="40"/>
      <c r="F231" s="39"/>
      <c r="G231" s="38"/>
      <c r="H231" s="38"/>
      <c r="I231" s="37"/>
    </row>
    <row r="232" spans="2:9" x14ac:dyDescent="0.2">
      <c r="B232" s="42"/>
      <c r="C232" s="41"/>
      <c r="D232" s="40"/>
      <c r="E232" s="40"/>
      <c r="F232" s="39"/>
      <c r="G232" s="38"/>
      <c r="H232" s="38"/>
      <c r="I232" s="37"/>
    </row>
    <row r="233" spans="2:9" x14ac:dyDescent="0.2">
      <c r="B233" s="42"/>
      <c r="C233" s="41"/>
      <c r="D233" s="40"/>
      <c r="E233" s="40"/>
      <c r="F233" s="39"/>
      <c r="G233" s="38"/>
      <c r="H233" s="38"/>
      <c r="I233" s="37"/>
    </row>
    <row r="234" spans="2:9" x14ac:dyDescent="0.2">
      <c r="B234" s="42"/>
      <c r="C234" s="41"/>
      <c r="D234" s="40"/>
      <c r="E234" s="40"/>
      <c r="F234" s="39"/>
      <c r="G234" s="38"/>
      <c r="H234" s="38"/>
      <c r="I234" s="37"/>
    </row>
    <row r="235" spans="2:9" x14ac:dyDescent="0.2">
      <c r="B235" s="42"/>
      <c r="C235" s="41"/>
      <c r="D235" s="40"/>
      <c r="E235" s="40"/>
      <c r="F235" s="39"/>
      <c r="G235" s="38"/>
      <c r="H235" s="38"/>
      <c r="I235" s="37"/>
    </row>
    <row r="236" spans="2:9" x14ac:dyDescent="0.2">
      <c r="B236" s="42"/>
      <c r="C236" s="41"/>
      <c r="D236" s="40"/>
      <c r="E236" s="40"/>
      <c r="F236" s="39"/>
      <c r="G236" s="38"/>
      <c r="H236" s="38"/>
      <c r="I236" s="37"/>
    </row>
    <row r="237" spans="2:9" x14ac:dyDescent="0.2">
      <c r="B237" s="42"/>
      <c r="C237" s="41"/>
      <c r="D237" s="40"/>
      <c r="E237" s="40"/>
      <c r="F237" s="39"/>
      <c r="G237" s="38"/>
      <c r="H237" s="38"/>
      <c r="I237" s="37"/>
    </row>
    <row r="238" spans="2:9" x14ac:dyDescent="0.2">
      <c r="B238" s="42"/>
      <c r="C238" s="41"/>
      <c r="D238" s="40"/>
      <c r="E238" s="40"/>
      <c r="F238" s="39"/>
      <c r="G238" s="38"/>
      <c r="H238" s="38"/>
      <c r="I238" s="37"/>
    </row>
    <row r="239" spans="2:9" hidden="1" x14ac:dyDescent="0.2">
      <c r="B239" s="42"/>
      <c r="C239" s="41"/>
      <c r="D239" s="40"/>
      <c r="E239" s="40"/>
      <c r="F239" s="39"/>
      <c r="G239" s="38"/>
      <c r="H239" s="38"/>
      <c r="I239" s="37"/>
    </row>
    <row r="240" spans="2:9" x14ac:dyDescent="0.2">
      <c r="B240" s="33"/>
      <c r="C240" s="41"/>
      <c r="D240" s="40"/>
      <c r="E240" s="40"/>
      <c r="F240" s="39"/>
      <c r="G240" s="38"/>
      <c r="H240" s="38"/>
      <c r="I240" s="37"/>
    </row>
    <row r="241" spans="2:9" x14ac:dyDescent="0.2">
      <c r="B241" s="33"/>
      <c r="C241" s="41"/>
      <c r="D241" s="40"/>
      <c r="E241" s="40"/>
      <c r="F241" s="39"/>
      <c r="G241" s="38"/>
      <c r="H241" s="38"/>
      <c r="I241" s="37"/>
    </row>
    <row r="242" spans="2:9" x14ac:dyDescent="0.2">
      <c r="B242" s="33"/>
      <c r="C242" s="33"/>
      <c r="D242" s="34"/>
      <c r="E242" s="34"/>
      <c r="F242" s="36"/>
      <c r="G242" s="31"/>
      <c r="H242" s="31"/>
    </row>
    <row r="243" spans="2:9" x14ac:dyDescent="0.2">
      <c r="B243" s="33"/>
      <c r="C243" s="33"/>
      <c r="D243" s="34"/>
      <c r="E243" s="34"/>
      <c r="F243" s="36"/>
      <c r="G243" s="31"/>
      <c r="H243" s="31"/>
    </row>
    <row r="244" spans="2:9" x14ac:dyDescent="0.2">
      <c r="B244" s="33"/>
      <c r="C244" s="33"/>
      <c r="D244" s="34"/>
      <c r="E244" s="34"/>
      <c r="F244" s="36"/>
      <c r="G244" s="31"/>
      <c r="H244" s="31"/>
    </row>
    <row r="245" spans="2:9" x14ac:dyDescent="0.2">
      <c r="B245" s="33"/>
      <c r="C245" s="33"/>
      <c r="D245" s="34"/>
      <c r="E245" s="34"/>
      <c r="F245" s="36"/>
      <c r="G245" s="32"/>
      <c r="H245" s="31"/>
    </row>
    <row r="246" spans="2:9" x14ac:dyDescent="0.2">
      <c r="B246" s="33"/>
      <c r="C246" s="33"/>
      <c r="D246" s="34"/>
      <c r="E246" s="34"/>
      <c r="F246" s="35"/>
      <c r="G246" s="32"/>
      <c r="H246" s="31"/>
    </row>
    <row r="247" spans="2:9" x14ac:dyDescent="0.2">
      <c r="B247" s="33"/>
      <c r="C247" s="33"/>
      <c r="D247" s="34"/>
      <c r="E247" s="34"/>
      <c r="F247" s="36"/>
      <c r="G247" s="31"/>
      <c r="H247" s="31"/>
    </row>
    <row r="248" spans="2:9" x14ac:dyDescent="0.2">
      <c r="B248" s="33"/>
      <c r="C248" s="33"/>
      <c r="D248" s="34"/>
      <c r="E248" s="33"/>
      <c r="F248" s="35"/>
      <c r="G248" s="32"/>
      <c r="H248" s="31"/>
    </row>
    <row r="249" spans="2:9" x14ac:dyDescent="0.2">
      <c r="B249" s="33"/>
      <c r="C249" s="33"/>
      <c r="D249" s="34"/>
      <c r="E249" s="33"/>
      <c r="F249" s="35"/>
      <c r="G249" s="32"/>
      <c r="H249" s="31"/>
    </row>
    <row r="250" spans="2:9" x14ac:dyDescent="0.2">
      <c r="B250" s="33"/>
      <c r="C250" s="33"/>
      <c r="D250" s="34"/>
      <c r="E250" s="33"/>
      <c r="F250" s="35"/>
      <c r="G250" s="32"/>
      <c r="H250" s="31"/>
    </row>
    <row r="251" spans="2:9" x14ac:dyDescent="0.2">
      <c r="B251" s="33"/>
      <c r="C251" s="33"/>
      <c r="D251" s="34"/>
      <c r="E251" s="33"/>
      <c r="F251" s="35"/>
      <c r="G251" s="32"/>
      <c r="H251" s="31"/>
    </row>
    <row r="252" spans="2:9" x14ac:dyDescent="0.2">
      <c r="B252" s="33"/>
      <c r="C252" s="33"/>
      <c r="D252" s="34"/>
      <c r="E252" s="33"/>
      <c r="F252" s="35"/>
      <c r="G252" s="32"/>
      <c r="H252" s="31"/>
    </row>
    <row r="253" spans="2:9" x14ac:dyDescent="0.2">
      <c r="B253" s="33"/>
      <c r="C253" s="33"/>
      <c r="D253" s="34"/>
      <c r="E253" s="33"/>
      <c r="F253" s="35"/>
      <c r="G253" s="32"/>
      <c r="H253" s="31"/>
    </row>
    <row r="254" spans="2:9" x14ac:dyDescent="0.2">
      <c r="B254" s="33"/>
      <c r="C254" s="33"/>
      <c r="D254" s="34"/>
      <c r="E254" s="33"/>
      <c r="F254" s="35"/>
      <c r="G254" s="32"/>
      <c r="H254" s="31"/>
    </row>
    <row r="255" spans="2:9" x14ac:dyDescent="0.2">
      <c r="B255" s="33"/>
      <c r="C255" s="33"/>
      <c r="D255" s="34"/>
      <c r="E255" s="33"/>
      <c r="F255" s="33"/>
      <c r="G255" s="32"/>
      <c r="H255" s="31"/>
    </row>
    <row r="256" spans="2:9" x14ac:dyDescent="0.2">
      <c r="B256" s="33"/>
      <c r="C256" s="33"/>
      <c r="D256" s="34"/>
      <c r="E256" s="33"/>
      <c r="F256" s="33"/>
      <c r="G256" s="32"/>
      <c r="H256" s="31"/>
    </row>
    <row r="257" spans="2:8" x14ac:dyDescent="0.2">
      <c r="B257" s="33"/>
      <c r="C257" s="33"/>
      <c r="D257" s="34"/>
      <c r="E257" s="33"/>
      <c r="F257" s="33"/>
      <c r="G257" s="32"/>
      <c r="H257" s="31"/>
    </row>
    <row r="258" spans="2:8" x14ac:dyDescent="0.2">
      <c r="B258" s="33"/>
      <c r="C258" s="33"/>
      <c r="D258" s="34"/>
      <c r="E258" s="33"/>
      <c r="F258" s="33"/>
      <c r="G258" s="32"/>
      <c r="H258" s="31"/>
    </row>
    <row r="259" spans="2:8" x14ac:dyDescent="0.2">
      <c r="B259" s="33"/>
      <c r="C259" s="33"/>
      <c r="D259" s="34"/>
      <c r="E259" s="33"/>
      <c r="F259" s="33"/>
      <c r="G259" s="32"/>
      <c r="H259" s="31"/>
    </row>
    <row r="260" spans="2:8" x14ac:dyDescent="0.2">
      <c r="B260" s="33"/>
      <c r="C260" s="33"/>
      <c r="D260" s="34"/>
      <c r="E260" s="33"/>
      <c r="F260" s="33"/>
      <c r="G260" s="32"/>
      <c r="H260" s="31"/>
    </row>
    <row r="261" spans="2:8" x14ac:dyDescent="0.2">
      <c r="B261" s="33"/>
      <c r="C261" s="33"/>
      <c r="D261" s="34"/>
      <c r="E261" s="33"/>
      <c r="F261" s="34"/>
      <c r="G261" s="31"/>
      <c r="H261" s="31"/>
    </row>
    <row r="262" spans="2:8" x14ac:dyDescent="0.2">
      <c r="B262" s="33"/>
      <c r="C262" s="33"/>
      <c r="D262" s="34"/>
      <c r="E262" s="33"/>
      <c r="F262" s="33"/>
      <c r="G262" s="31"/>
      <c r="H262" s="31"/>
    </row>
    <row r="263" spans="2:8" x14ac:dyDescent="0.2">
      <c r="B263" s="33"/>
      <c r="C263" s="33"/>
      <c r="D263" s="34"/>
      <c r="E263" s="33"/>
      <c r="F263" s="33"/>
      <c r="G263" s="32"/>
      <c r="H263" s="31"/>
    </row>
    <row r="264" spans="2:8" x14ac:dyDescent="0.2">
      <c r="B264" s="33"/>
      <c r="C264" s="33"/>
      <c r="D264" s="34"/>
      <c r="E264" s="33"/>
      <c r="F264" s="33"/>
      <c r="G264" s="32"/>
      <c r="H264" s="31"/>
    </row>
    <row r="265" spans="2:8" x14ac:dyDescent="0.2">
      <c r="B265" s="33"/>
      <c r="C265" s="33"/>
      <c r="D265" s="34"/>
      <c r="E265" s="33"/>
      <c r="F265" s="33"/>
      <c r="G265" s="32"/>
      <c r="H265" s="31"/>
    </row>
    <row r="266" spans="2:8" x14ac:dyDescent="0.2">
      <c r="B266" s="33"/>
      <c r="C266" s="33"/>
      <c r="D266" s="34"/>
      <c r="E266" s="33"/>
      <c r="F266" s="33"/>
      <c r="G266" s="32"/>
      <c r="H266" s="31"/>
    </row>
    <row r="267" spans="2:8" x14ac:dyDescent="0.2">
      <c r="B267" s="33"/>
      <c r="C267" s="33"/>
      <c r="D267" s="34"/>
      <c r="E267" s="33"/>
      <c r="F267" s="33"/>
      <c r="G267" s="32"/>
      <c r="H267" s="31"/>
    </row>
    <row r="268" spans="2:8" x14ac:dyDescent="0.2">
      <c r="B268" s="33"/>
      <c r="C268" s="33"/>
      <c r="D268" s="34"/>
      <c r="E268" s="33"/>
      <c r="F268" s="33"/>
      <c r="G268" s="32"/>
      <c r="H268" s="31"/>
    </row>
    <row r="269" spans="2:8" x14ac:dyDescent="0.2">
      <c r="B269" s="33"/>
      <c r="C269" s="33"/>
      <c r="D269" s="34"/>
      <c r="E269" s="33"/>
      <c r="F269" s="33"/>
      <c r="G269" s="32"/>
      <c r="H269" s="31"/>
    </row>
    <row r="270" spans="2:8" x14ac:dyDescent="0.2">
      <c r="B270" s="33"/>
      <c r="C270" s="33"/>
      <c r="D270" s="34"/>
      <c r="E270" s="33"/>
      <c r="F270" s="33"/>
      <c r="G270" s="32"/>
      <c r="H270" s="31"/>
    </row>
    <row r="271" spans="2:8" x14ac:dyDescent="0.2">
      <c r="B271" s="33"/>
      <c r="C271" s="33"/>
      <c r="D271" s="34"/>
      <c r="E271" s="33"/>
      <c r="F271" s="33"/>
      <c r="G271" s="32"/>
      <c r="H271" s="31"/>
    </row>
    <row r="272" spans="2:8" x14ac:dyDescent="0.2">
      <c r="B272" s="33"/>
      <c r="C272" s="33"/>
      <c r="D272" s="34"/>
      <c r="E272" s="33"/>
      <c r="F272" s="33"/>
      <c r="G272" s="32"/>
      <c r="H272" s="31"/>
    </row>
    <row r="273" spans="2:8" x14ac:dyDescent="0.2">
      <c r="B273" s="33"/>
      <c r="C273" s="33"/>
      <c r="D273" s="34"/>
      <c r="E273" s="33"/>
      <c r="F273" s="33"/>
      <c r="G273" s="32"/>
      <c r="H273" s="31"/>
    </row>
    <row r="274" spans="2:8" x14ac:dyDescent="0.2">
      <c r="B274" s="33"/>
      <c r="C274" s="33"/>
      <c r="D274" s="34"/>
      <c r="E274" s="33"/>
      <c r="F274" s="33"/>
      <c r="G274" s="32"/>
      <c r="H274" s="31"/>
    </row>
    <row r="275" spans="2:8" x14ac:dyDescent="0.2">
      <c r="B275" s="33"/>
      <c r="C275" s="33"/>
      <c r="D275" s="34"/>
      <c r="E275" s="33"/>
      <c r="F275" s="33"/>
      <c r="G275" s="32"/>
      <c r="H275" s="31"/>
    </row>
    <row r="276" spans="2:8" x14ac:dyDescent="0.2">
      <c r="B276" s="33"/>
      <c r="C276" s="33"/>
      <c r="D276" s="34"/>
      <c r="E276" s="33"/>
      <c r="F276" s="33"/>
      <c r="G276" s="32"/>
      <c r="H276" s="31"/>
    </row>
    <row r="277" spans="2:8" x14ac:dyDescent="0.2">
      <c r="B277" s="33"/>
      <c r="C277" s="33"/>
      <c r="D277" s="34"/>
      <c r="E277" s="33"/>
      <c r="F277" s="33"/>
      <c r="G277" s="32"/>
      <c r="H277" s="31"/>
    </row>
    <row r="278" spans="2:8" x14ac:dyDescent="0.2">
      <c r="B278" s="33"/>
      <c r="C278" s="33"/>
      <c r="D278" s="34"/>
      <c r="E278" s="33"/>
      <c r="F278" s="33"/>
      <c r="G278" s="32"/>
      <c r="H278" s="31"/>
    </row>
    <row r="279" spans="2:8" x14ac:dyDescent="0.2">
      <c r="B279" s="33"/>
      <c r="C279" s="33"/>
      <c r="D279" s="34"/>
      <c r="E279" s="33"/>
      <c r="F279" s="33"/>
      <c r="G279" s="32"/>
      <c r="H279" s="31"/>
    </row>
    <row r="280" spans="2:8" x14ac:dyDescent="0.2">
      <c r="B280" s="33"/>
      <c r="C280" s="33"/>
      <c r="D280" s="34"/>
      <c r="E280" s="33"/>
      <c r="F280" s="33"/>
      <c r="G280" s="32"/>
      <c r="H280" s="31"/>
    </row>
    <row r="281" spans="2:8" x14ac:dyDescent="0.2">
      <c r="B281" s="33"/>
      <c r="C281" s="33"/>
      <c r="D281" s="34"/>
      <c r="E281" s="33"/>
      <c r="F281" s="33"/>
      <c r="G281" s="32"/>
      <c r="H281" s="31"/>
    </row>
    <row r="282" spans="2:8" x14ac:dyDescent="0.2">
      <c r="B282" s="33"/>
      <c r="C282" s="33"/>
      <c r="D282" s="34"/>
      <c r="E282" s="33"/>
      <c r="F282" s="33"/>
      <c r="G282" s="32"/>
      <c r="H282" s="31"/>
    </row>
    <row r="283" spans="2:8" x14ac:dyDescent="0.2">
      <c r="B283" s="33"/>
      <c r="C283" s="33"/>
      <c r="D283" s="34"/>
      <c r="E283" s="33"/>
      <c r="F283" s="33"/>
      <c r="G283" s="32"/>
      <c r="H283" s="31"/>
    </row>
    <row r="284" spans="2:8" x14ac:dyDescent="0.2">
      <c r="B284" s="33"/>
      <c r="C284" s="33"/>
      <c r="D284" s="34"/>
      <c r="E284" s="33"/>
      <c r="F284" s="33"/>
      <c r="G284" s="32"/>
      <c r="H284" s="31"/>
    </row>
    <row r="285" spans="2:8" x14ac:dyDescent="0.2">
      <c r="B285" s="33"/>
      <c r="C285" s="33"/>
      <c r="D285" s="34"/>
      <c r="E285" s="33"/>
      <c r="F285" s="33"/>
      <c r="G285" s="32"/>
      <c r="H285" s="31"/>
    </row>
    <row r="286" spans="2:8" x14ac:dyDescent="0.2">
      <c r="B286" s="33"/>
      <c r="C286" s="33"/>
      <c r="D286" s="34"/>
      <c r="E286" s="33"/>
      <c r="F286" s="33"/>
      <c r="G286" s="32"/>
      <c r="H286" s="31"/>
    </row>
    <row r="287" spans="2:8" x14ac:dyDescent="0.2">
      <c r="B287" s="33"/>
      <c r="C287" s="33"/>
      <c r="D287" s="34"/>
      <c r="E287" s="33"/>
      <c r="F287" s="33"/>
      <c r="G287" s="32"/>
      <c r="H287" s="31"/>
    </row>
    <row r="288" spans="2:8" x14ac:dyDescent="0.2">
      <c r="B288" s="33"/>
      <c r="C288" s="33"/>
      <c r="D288" s="34"/>
      <c r="E288" s="33"/>
      <c r="F288" s="33"/>
      <c r="G288" s="32"/>
      <c r="H288" s="31"/>
    </row>
    <row r="289" spans="2:8" x14ac:dyDescent="0.2">
      <c r="B289" s="33"/>
      <c r="C289" s="33"/>
      <c r="D289" s="34"/>
      <c r="E289" s="33"/>
      <c r="F289" s="33"/>
      <c r="G289" s="32"/>
      <c r="H289" s="31"/>
    </row>
    <row r="290" spans="2:8" x14ac:dyDescent="0.2">
      <c r="B290" s="33"/>
      <c r="C290" s="33"/>
      <c r="D290" s="34"/>
      <c r="E290" s="33"/>
      <c r="F290" s="33"/>
      <c r="G290" s="32"/>
      <c r="H290" s="31"/>
    </row>
    <row r="291" spans="2:8" x14ac:dyDescent="0.2">
      <c r="B291" s="33"/>
      <c r="C291" s="33"/>
      <c r="D291" s="34"/>
      <c r="E291" s="33"/>
      <c r="F291" s="33"/>
      <c r="G291" s="32"/>
      <c r="H291" s="31"/>
    </row>
    <row r="292" spans="2:8" x14ac:dyDescent="0.2">
      <c r="B292" s="33"/>
      <c r="C292" s="33"/>
      <c r="D292" s="34"/>
      <c r="E292" s="33"/>
      <c r="F292" s="33"/>
      <c r="G292" s="32"/>
      <c r="H292" s="31"/>
    </row>
    <row r="293" spans="2:8" x14ac:dyDescent="0.2">
      <c r="B293" s="33"/>
      <c r="C293" s="33"/>
      <c r="D293" s="34"/>
      <c r="E293" s="33"/>
      <c r="F293" s="33"/>
      <c r="G293" s="32"/>
      <c r="H293" s="31"/>
    </row>
    <row r="294" spans="2:8" x14ac:dyDescent="0.2">
      <c r="B294" s="33"/>
      <c r="C294" s="33"/>
      <c r="D294" s="34"/>
      <c r="E294" s="33"/>
      <c r="F294" s="33"/>
      <c r="G294" s="32"/>
      <c r="H294" s="31"/>
    </row>
    <row r="295" spans="2:8" x14ac:dyDescent="0.2">
      <c r="B295" s="33"/>
      <c r="C295" s="33"/>
      <c r="D295" s="34"/>
      <c r="E295" s="33"/>
      <c r="F295" s="33"/>
      <c r="G295" s="32"/>
      <c r="H295" s="31"/>
    </row>
    <row r="296" spans="2:8" x14ac:dyDescent="0.2">
      <c r="B296" s="33"/>
      <c r="C296" s="33"/>
      <c r="D296" s="34"/>
      <c r="E296" s="33"/>
      <c r="F296" s="33"/>
      <c r="G296" s="32"/>
      <c r="H296" s="31"/>
    </row>
    <row r="297" spans="2:8" x14ac:dyDescent="0.2">
      <c r="B297" s="33"/>
      <c r="C297" s="33"/>
      <c r="D297" s="34"/>
      <c r="E297" s="33"/>
      <c r="F297" s="33"/>
      <c r="G297" s="32"/>
      <c r="H297" s="31"/>
    </row>
    <row r="298" spans="2:8" x14ac:dyDescent="0.2">
      <c r="B298" s="33"/>
      <c r="C298" s="33"/>
      <c r="D298" s="34"/>
      <c r="E298" s="33"/>
      <c r="F298" s="33"/>
      <c r="G298" s="32"/>
      <c r="H298" s="31"/>
    </row>
    <row r="299" spans="2:8" x14ac:dyDescent="0.2">
      <c r="B299" s="33"/>
      <c r="C299" s="33"/>
      <c r="D299" s="34"/>
      <c r="E299" s="33"/>
      <c r="F299" s="33"/>
      <c r="G299" s="32"/>
      <c r="H299" s="31"/>
    </row>
    <row r="300" spans="2:8" x14ac:dyDescent="0.2">
      <c r="B300" s="33"/>
      <c r="C300" s="33"/>
      <c r="D300" s="34"/>
      <c r="E300" s="33"/>
      <c r="F300" s="33"/>
      <c r="G300" s="32"/>
      <c r="H300" s="31"/>
    </row>
    <row r="301" spans="2:8" x14ac:dyDescent="0.2">
      <c r="B301" s="33"/>
      <c r="C301" s="33"/>
      <c r="D301" s="34"/>
      <c r="E301" s="33"/>
      <c r="F301" s="33"/>
      <c r="G301" s="32"/>
      <c r="H301" s="31"/>
    </row>
    <row r="302" spans="2:8" x14ac:dyDescent="0.2">
      <c r="B302" s="33"/>
      <c r="C302" s="33"/>
      <c r="D302" s="34"/>
      <c r="E302" s="33"/>
      <c r="F302" s="33"/>
      <c r="G302" s="32"/>
      <c r="H302" s="31"/>
    </row>
    <row r="303" spans="2:8" x14ac:dyDescent="0.2">
      <c r="B303" s="33"/>
      <c r="C303" s="33"/>
      <c r="D303" s="34"/>
      <c r="E303" s="33"/>
      <c r="F303" s="33"/>
      <c r="G303" s="32"/>
      <c r="H303" s="31"/>
    </row>
    <row r="304" spans="2:8" x14ac:dyDescent="0.2">
      <c r="B304" s="33"/>
      <c r="C304" s="33"/>
      <c r="D304" s="34"/>
      <c r="E304" s="33"/>
      <c r="F304" s="33"/>
      <c r="G304" s="32"/>
      <c r="H304" s="31"/>
    </row>
    <row r="305" spans="2:8" x14ac:dyDescent="0.2">
      <c r="B305" s="33"/>
      <c r="C305" s="33"/>
      <c r="D305" s="34"/>
      <c r="E305" s="33"/>
      <c r="F305" s="33"/>
      <c r="G305" s="32"/>
      <c r="H305" s="31"/>
    </row>
    <row r="306" spans="2:8" x14ac:dyDescent="0.2">
      <c r="B306" s="33"/>
      <c r="C306" s="33"/>
      <c r="D306" s="34"/>
      <c r="E306" s="33"/>
      <c r="F306" s="33"/>
      <c r="G306" s="32"/>
      <c r="H306" s="31"/>
    </row>
    <row r="307" spans="2:8" x14ac:dyDescent="0.2">
      <c r="B307" s="33"/>
      <c r="C307" s="33"/>
      <c r="D307" s="34"/>
      <c r="E307" s="33"/>
      <c r="F307" s="33"/>
      <c r="G307" s="32"/>
      <c r="H307" s="31"/>
    </row>
    <row r="308" spans="2:8" x14ac:dyDescent="0.2">
      <c r="B308" s="33"/>
      <c r="C308" s="33"/>
      <c r="D308" s="34"/>
      <c r="E308" s="33"/>
      <c r="F308" s="33"/>
      <c r="G308" s="32"/>
      <c r="H308" s="31"/>
    </row>
    <row r="309" spans="2:8" x14ac:dyDescent="0.2">
      <c r="B309" s="33"/>
      <c r="C309" s="33"/>
      <c r="D309" s="34"/>
      <c r="E309" s="33"/>
      <c r="F309" s="33"/>
      <c r="G309" s="32"/>
      <c r="H309" s="31"/>
    </row>
    <row r="310" spans="2:8" x14ac:dyDescent="0.2">
      <c r="B310" s="33"/>
      <c r="C310" s="33"/>
      <c r="D310" s="34"/>
      <c r="E310" s="33"/>
      <c r="F310" s="33"/>
      <c r="G310" s="32"/>
      <c r="H310" s="31"/>
    </row>
    <row r="311" spans="2:8" x14ac:dyDescent="0.2">
      <c r="B311" s="33"/>
      <c r="C311" s="33"/>
      <c r="D311" s="34"/>
      <c r="E311" s="33"/>
      <c r="F311" s="33"/>
      <c r="G311" s="32"/>
      <c r="H311" s="31"/>
    </row>
    <row r="312" spans="2:8" x14ac:dyDescent="0.2">
      <c r="B312" s="33"/>
      <c r="C312" s="33"/>
      <c r="D312" s="34"/>
      <c r="E312" s="33"/>
      <c r="F312" s="33"/>
      <c r="G312" s="32"/>
      <c r="H312" s="31"/>
    </row>
    <row r="313" spans="2:8" x14ac:dyDescent="0.2">
      <c r="B313" s="33"/>
      <c r="C313" s="33"/>
      <c r="D313" s="34"/>
      <c r="E313" s="33"/>
      <c r="F313" s="33"/>
      <c r="G313" s="32"/>
      <c r="H313" s="31"/>
    </row>
    <row r="314" spans="2:8" x14ac:dyDescent="0.2">
      <c r="B314" s="33"/>
      <c r="C314" s="33"/>
      <c r="D314" s="34"/>
      <c r="E314" s="33"/>
      <c r="F314" s="33"/>
      <c r="G314" s="32"/>
      <c r="H314" s="31"/>
    </row>
    <row r="315" spans="2:8" x14ac:dyDescent="0.2">
      <c r="B315" s="33"/>
      <c r="C315" s="33"/>
      <c r="D315" s="34"/>
      <c r="E315" s="33"/>
      <c r="F315" s="33"/>
      <c r="G315" s="32"/>
      <c r="H315" s="31"/>
    </row>
    <row r="316" spans="2:8" x14ac:dyDescent="0.2">
      <c r="B316" s="33"/>
      <c r="C316" s="33"/>
      <c r="D316" s="34"/>
      <c r="E316" s="33"/>
      <c r="F316" s="33"/>
      <c r="G316" s="32"/>
      <c r="H316" s="31"/>
    </row>
    <row r="317" spans="2:8" x14ac:dyDescent="0.2">
      <c r="B317" s="33"/>
      <c r="C317" s="33"/>
      <c r="D317" s="34"/>
      <c r="E317" s="33"/>
      <c r="F317" s="33"/>
      <c r="G317" s="32"/>
      <c r="H317" s="31"/>
    </row>
    <row r="318" spans="2:8" x14ac:dyDescent="0.2">
      <c r="B318" s="33"/>
      <c r="C318" s="33"/>
      <c r="D318" s="34"/>
      <c r="E318" s="33"/>
      <c r="F318" s="33"/>
      <c r="G318" s="32"/>
      <c r="H318" s="31"/>
    </row>
    <row r="319" spans="2:8" x14ac:dyDescent="0.2">
      <c r="B319" s="33"/>
      <c r="C319" s="33"/>
      <c r="D319" s="34"/>
      <c r="E319" s="33"/>
      <c r="F319" s="33"/>
      <c r="G319" s="32"/>
      <c r="H319" s="31"/>
    </row>
    <row r="320" spans="2:8" x14ac:dyDescent="0.2">
      <c r="B320" s="33"/>
      <c r="C320" s="33"/>
      <c r="D320" s="34"/>
      <c r="E320" s="33"/>
      <c r="F320" s="33"/>
      <c r="G320" s="32"/>
      <c r="H320" s="31"/>
    </row>
    <row r="321" spans="2:8" x14ac:dyDescent="0.2">
      <c r="B321" s="33"/>
      <c r="C321" s="33"/>
      <c r="D321" s="34"/>
      <c r="E321" s="33"/>
      <c r="F321" s="33"/>
      <c r="G321" s="32"/>
      <c r="H321" s="31"/>
    </row>
    <row r="322" spans="2:8" x14ac:dyDescent="0.2">
      <c r="B322" s="33"/>
      <c r="C322" s="33"/>
      <c r="D322" s="34"/>
      <c r="E322" s="33"/>
      <c r="F322" s="33"/>
      <c r="G322" s="32"/>
      <c r="H322" s="31"/>
    </row>
    <row r="323" spans="2:8" x14ac:dyDescent="0.2">
      <c r="B323" s="33"/>
      <c r="C323" s="33"/>
      <c r="D323" s="34"/>
      <c r="E323" s="33"/>
      <c r="F323" s="33"/>
      <c r="G323" s="32"/>
      <c r="H323" s="31"/>
    </row>
    <row r="324" spans="2:8" x14ac:dyDescent="0.2">
      <c r="B324" s="33"/>
      <c r="C324" s="33"/>
      <c r="D324" s="34"/>
      <c r="E324" s="33"/>
      <c r="F324" s="33"/>
      <c r="G324" s="32"/>
      <c r="H324" s="31"/>
    </row>
    <row r="325" spans="2:8" x14ac:dyDescent="0.2">
      <c r="B325" s="33"/>
      <c r="C325" s="33"/>
      <c r="D325" s="34"/>
      <c r="E325" s="33"/>
      <c r="F325" s="33"/>
      <c r="G325" s="32"/>
      <c r="H325" s="31"/>
    </row>
    <row r="326" spans="2:8" x14ac:dyDescent="0.2">
      <c r="B326" s="33"/>
      <c r="C326" s="33"/>
      <c r="D326" s="34"/>
      <c r="E326" s="33"/>
      <c r="F326" s="33"/>
      <c r="G326" s="32"/>
      <c r="H326" s="31"/>
    </row>
    <row r="327" spans="2:8" x14ac:dyDescent="0.2">
      <c r="B327" s="33"/>
      <c r="C327" s="33"/>
      <c r="D327" s="34"/>
      <c r="E327" s="33"/>
      <c r="F327" s="33"/>
      <c r="G327" s="32"/>
      <c r="H327" s="31"/>
    </row>
    <row r="328" spans="2:8" x14ac:dyDescent="0.2">
      <c r="B328" s="33"/>
      <c r="C328" s="33"/>
      <c r="D328" s="34"/>
      <c r="E328" s="33"/>
      <c r="F328" s="33"/>
      <c r="G328" s="32"/>
      <c r="H328" s="31"/>
    </row>
    <row r="329" spans="2:8" x14ac:dyDescent="0.2">
      <c r="B329" s="33"/>
      <c r="C329" s="33"/>
      <c r="D329" s="34"/>
      <c r="E329" s="33"/>
      <c r="F329" s="33"/>
      <c r="G329" s="32"/>
      <c r="H329" s="31"/>
    </row>
    <row r="330" spans="2:8" x14ac:dyDescent="0.2">
      <c r="B330" s="33"/>
      <c r="C330" s="33"/>
      <c r="D330" s="34"/>
      <c r="E330" s="33"/>
      <c r="F330" s="33"/>
      <c r="G330" s="32"/>
      <c r="H330" s="31"/>
    </row>
    <row r="331" spans="2:8" x14ac:dyDescent="0.2">
      <c r="B331" s="33"/>
      <c r="C331" s="33"/>
      <c r="D331" s="34"/>
      <c r="E331" s="33"/>
      <c r="F331" s="33"/>
      <c r="G331" s="32"/>
      <c r="H331" s="31"/>
    </row>
    <row r="332" spans="2:8" x14ac:dyDescent="0.2">
      <c r="B332" s="33"/>
      <c r="C332" s="33"/>
      <c r="D332" s="34"/>
      <c r="E332" s="33"/>
      <c r="F332" s="33"/>
      <c r="G332" s="32"/>
      <c r="H332" s="31"/>
    </row>
    <row r="333" spans="2:8" x14ac:dyDescent="0.2">
      <c r="B333" s="33"/>
      <c r="C333" s="33"/>
      <c r="D333" s="34"/>
      <c r="E333" s="33"/>
      <c r="F333" s="33"/>
      <c r="G333" s="32"/>
      <c r="H333" s="31"/>
    </row>
    <row r="334" spans="2:8" x14ac:dyDescent="0.2">
      <c r="B334" s="33"/>
      <c r="C334" s="33"/>
      <c r="D334" s="34"/>
      <c r="E334" s="33"/>
      <c r="F334" s="33"/>
      <c r="G334" s="32"/>
      <c r="H334" s="31"/>
    </row>
    <row r="335" spans="2:8" x14ac:dyDescent="0.2">
      <c r="B335" s="33"/>
      <c r="C335" s="33"/>
      <c r="D335" s="34"/>
      <c r="E335" s="33"/>
      <c r="F335" s="33"/>
      <c r="G335" s="32"/>
      <c r="H335" s="31"/>
    </row>
    <row r="336" spans="2:8" x14ac:dyDescent="0.2">
      <c r="C336" s="33"/>
      <c r="D336" s="34"/>
      <c r="E336" s="33"/>
      <c r="F336" s="33"/>
      <c r="G336" s="32"/>
      <c r="H336" s="31"/>
    </row>
    <row r="337" spans="3:8" x14ac:dyDescent="0.2">
      <c r="C337" s="33"/>
      <c r="D337" s="34"/>
      <c r="E337" s="33"/>
      <c r="F337" s="33"/>
      <c r="G337" s="32"/>
      <c r="H337" s="31"/>
    </row>
  </sheetData>
  <mergeCells count="66">
    <mergeCell ref="B3:B5"/>
    <mergeCell ref="D3:D6"/>
    <mergeCell ref="D8:D9"/>
    <mergeCell ref="B9:B23"/>
    <mergeCell ref="D13:D14"/>
    <mergeCell ref="A24:A25"/>
    <mergeCell ref="B24:B25"/>
    <mergeCell ref="D24:D29"/>
    <mergeCell ref="A26:A27"/>
    <mergeCell ref="B26:B27"/>
    <mergeCell ref="A28:A29"/>
    <mergeCell ref="B28:B29"/>
    <mergeCell ref="E79:E80"/>
    <mergeCell ref="G79:G80"/>
    <mergeCell ref="B30:B42"/>
    <mergeCell ref="D30:D38"/>
    <mergeCell ref="B44:B55"/>
    <mergeCell ref="D44:D55"/>
    <mergeCell ref="B56:B59"/>
    <mergeCell ref="D56:D58"/>
    <mergeCell ref="B60:B69"/>
    <mergeCell ref="D60:D67"/>
    <mergeCell ref="B71:B86"/>
    <mergeCell ref="D71:D76"/>
    <mergeCell ref="D78:D80"/>
    <mergeCell ref="C79:C80"/>
    <mergeCell ref="B133:B137"/>
    <mergeCell ref="D133:D134"/>
    <mergeCell ref="B138:B141"/>
    <mergeCell ref="D139:D140"/>
    <mergeCell ref="B87:B92"/>
    <mergeCell ref="B93:B103"/>
    <mergeCell ref="D93:D96"/>
    <mergeCell ref="C97:C98"/>
    <mergeCell ref="D97:D98"/>
    <mergeCell ref="D99:D100"/>
    <mergeCell ref="B105:B109"/>
    <mergeCell ref="D105:D106"/>
    <mergeCell ref="B110:B117"/>
    <mergeCell ref="D110:D111"/>
    <mergeCell ref="B118:B132"/>
    <mergeCell ref="D118:D119"/>
    <mergeCell ref="B219:G219"/>
    <mergeCell ref="B189:B191"/>
    <mergeCell ref="D189:D197"/>
    <mergeCell ref="B192:B218"/>
    <mergeCell ref="D198:D199"/>
    <mergeCell ref="D200:D201"/>
    <mergeCell ref="D202:D203"/>
    <mergeCell ref="D214:D215"/>
    <mergeCell ref="A188:I188"/>
    <mergeCell ref="A160:I160"/>
    <mergeCell ref="A2:I2"/>
    <mergeCell ref="A7:I7"/>
    <mergeCell ref="A70:I70"/>
    <mergeCell ref="B104:I104"/>
    <mergeCell ref="A142:I142"/>
    <mergeCell ref="B161:B187"/>
    <mergeCell ref="D161:D163"/>
    <mergeCell ref="C164:C165"/>
    <mergeCell ref="D164:D166"/>
    <mergeCell ref="D167:D168"/>
    <mergeCell ref="B143:B159"/>
    <mergeCell ref="D143:D144"/>
    <mergeCell ref="D145:D146"/>
    <mergeCell ref="D147:D148"/>
  </mergeCells>
  <printOptions horizontalCentered="1"/>
  <pageMargins left="0.11811023622047245" right="7.874015748031496E-2" top="0.82677165354330717" bottom="0" header="0.11811023622047245" footer="0.19685039370078741"/>
  <pageSetup paperSize="9" scale="70" orientation="portrait" r:id="rId1"/>
  <headerFooter>
    <oddHeader>&amp;L&amp;"-,Negrita"&amp;14         
&amp;CCOPACO S.A.
DPTO. CONMUTACIÓN
         SUBGERENCIA DE CORE Y REDES DE ACCESO
         GERENCIA TECNICA</oddHeader>
    <oddFooter>&amp;CPágina &amp;P de &amp;N</oddFooter>
  </headerFooter>
  <rowBreaks count="3" manualBreakCount="3">
    <brk id="69" max="16383" man="1"/>
    <brk id="141" max="8" man="1"/>
    <brk id="211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9"/>
  <sheetViews>
    <sheetView workbookViewId="0">
      <selection activeCell="G28" sqref="G28"/>
    </sheetView>
  </sheetViews>
  <sheetFormatPr baseColWidth="10" defaultRowHeight="15" x14ac:dyDescent="0.25"/>
  <cols>
    <col min="1" max="1" width="7.5703125" customWidth="1"/>
    <col min="2" max="2" width="17.85546875" customWidth="1"/>
    <col min="3" max="3" width="12.5703125" customWidth="1"/>
    <col min="4" max="4" width="14.7109375" customWidth="1"/>
    <col min="5" max="5" width="17.28515625" customWidth="1"/>
    <col min="6" max="6" width="16.5703125" customWidth="1"/>
    <col min="7" max="7" width="12.5703125" customWidth="1"/>
    <col min="8" max="8" width="15.28515625" customWidth="1"/>
    <col min="9" max="9" width="21.28515625" customWidth="1"/>
  </cols>
  <sheetData>
    <row r="5" spans="1:9" ht="21" customHeight="1" thickBot="1" x14ac:dyDescent="0.3"/>
    <row r="6" spans="1:9" ht="60" x14ac:dyDescent="0.25">
      <c r="A6" s="428" t="s">
        <v>905</v>
      </c>
      <c r="B6" s="429" t="s">
        <v>909</v>
      </c>
      <c r="C6" s="430" t="s">
        <v>910</v>
      </c>
      <c r="D6" s="430" t="s">
        <v>911</v>
      </c>
      <c r="E6" s="429" t="s">
        <v>912</v>
      </c>
      <c r="F6" s="429" t="s">
        <v>913</v>
      </c>
      <c r="G6" s="430" t="s">
        <v>914</v>
      </c>
      <c r="H6" s="429" t="s">
        <v>915</v>
      </c>
      <c r="I6" s="431" t="s">
        <v>916</v>
      </c>
    </row>
    <row r="7" spans="1:9" ht="35.1" customHeight="1" x14ac:dyDescent="0.25">
      <c r="A7" s="432">
        <v>1</v>
      </c>
      <c r="B7" s="396" t="s">
        <v>917</v>
      </c>
      <c r="C7" s="394" t="s">
        <v>918</v>
      </c>
      <c r="D7" s="394" t="s">
        <v>919</v>
      </c>
      <c r="E7" s="394" t="s">
        <v>920</v>
      </c>
      <c r="F7" s="407">
        <v>22000000</v>
      </c>
      <c r="G7" s="394"/>
      <c r="H7" s="396" t="s">
        <v>888</v>
      </c>
      <c r="I7" s="433" t="s">
        <v>921</v>
      </c>
    </row>
    <row r="8" spans="1:9" ht="35.1" customHeight="1" x14ac:dyDescent="0.25">
      <c r="A8" s="432">
        <v>2</v>
      </c>
      <c r="B8" s="396" t="s">
        <v>917</v>
      </c>
      <c r="C8" s="394" t="s">
        <v>918</v>
      </c>
      <c r="D8" s="394" t="s">
        <v>919</v>
      </c>
      <c r="E8" s="394" t="s">
        <v>920</v>
      </c>
      <c r="F8" s="407">
        <v>22000000</v>
      </c>
      <c r="G8" s="229"/>
      <c r="H8" s="396" t="s">
        <v>889</v>
      </c>
      <c r="I8" s="433" t="s">
        <v>921</v>
      </c>
    </row>
    <row r="9" spans="1:9" ht="35.1" customHeight="1" thickBot="1" x14ac:dyDescent="0.3">
      <c r="A9" s="434">
        <v>3</v>
      </c>
      <c r="B9" s="435" t="s">
        <v>917</v>
      </c>
      <c r="C9" s="436" t="s">
        <v>918</v>
      </c>
      <c r="D9" s="436" t="s">
        <v>919</v>
      </c>
      <c r="E9" s="436" t="s">
        <v>920</v>
      </c>
      <c r="F9" s="437">
        <v>42000000</v>
      </c>
      <c r="G9" s="438"/>
      <c r="H9" s="435" t="s">
        <v>890</v>
      </c>
      <c r="I9" s="439" t="s">
        <v>922</v>
      </c>
    </row>
  </sheetData>
  <printOptions horizontalCentered="1"/>
  <pageMargins left="0.31496062992125984" right="0.31496062992125984" top="0.84" bottom="0.74803149606299213" header="0.31496062992125984" footer="0.31496062992125984"/>
  <pageSetup paperSize="9" scale="70" orientation="portrait" horizontalDpi="300" verticalDpi="300" r:id="rId1"/>
  <headerFooter>
    <oddHeader>&amp;CGERENCIA TECNICA
SUB GERENCIA DE CORE Y REDES DE ACCESO
DPTO. CONMUTACION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3"/>
  <sheetViews>
    <sheetView zoomScaleNormal="100" workbookViewId="0">
      <selection activeCell="D5" sqref="D5"/>
    </sheetView>
  </sheetViews>
  <sheetFormatPr baseColWidth="10" defaultRowHeight="15" x14ac:dyDescent="0.25"/>
  <cols>
    <col min="1" max="1" width="3.42578125" customWidth="1"/>
    <col min="2" max="2" width="6.28515625" customWidth="1"/>
    <col min="3" max="3" width="15.85546875" customWidth="1"/>
    <col min="4" max="4" width="17.5703125" customWidth="1"/>
    <col min="5" max="5" width="9.140625" customWidth="1"/>
    <col min="6" max="6" width="21.7109375" customWidth="1"/>
    <col min="7" max="7" width="15.140625" customWidth="1"/>
    <col min="8" max="8" width="16.140625" customWidth="1"/>
    <col min="9" max="9" width="16" customWidth="1"/>
    <col min="10" max="10" width="18.5703125" customWidth="1"/>
    <col min="11" max="12" width="19.5703125" customWidth="1"/>
    <col min="13" max="13" width="18.5703125" customWidth="1"/>
  </cols>
  <sheetData>
    <row r="1" spans="2:43" x14ac:dyDescent="0.25"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2:43" ht="30" customHeight="1" x14ac:dyDescent="0.25">
      <c r="B2" s="3"/>
      <c r="C2" s="502"/>
      <c r="D2" s="502"/>
      <c r="E2" s="502"/>
      <c r="F2" s="502"/>
      <c r="G2" s="502"/>
      <c r="H2" s="502"/>
      <c r="I2" s="502"/>
      <c r="J2" s="502"/>
      <c r="K2" s="502"/>
      <c r="L2" s="7"/>
      <c r="N2" s="2"/>
      <c r="R2" s="2"/>
    </row>
    <row r="3" spans="2:43" ht="30" customHeight="1" x14ac:dyDescent="0.25">
      <c r="B3" s="3"/>
      <c r="C3" s="503"/>
      <c r="D3" s="503"/>
      <c r="E3" s="503"/>
      <c r="F3" s="503"/>
      <c r="G3" s="503"/>
      <c r="H3" s="503"/>
      <c r="I3" s="503"/>
      <c r="J3" s="503"/>
      <c r="K3" s="503"/>
      <c r="L3" s="8"/>
      <c r="V3" s="2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2:43" s="335" customFormat="1" ht="17.25" customHeight="1" x14ac:dyDescent="0.25">
      <c r="B4" s="3"/>
      <c r="C4" s="426"/>
      <c r="D4" s="426"/>
      <c r="E4" s="426"/>
      <c r="F4" s="426"/>
      <c r="G4" s="426"/>
      <c r="H4" s="426"/>
      <c r="I4" s="426"/>
      <c r="J4" s="426"/>
      <c r="K4" s="426"/>
      <c r="L4" s="426"/>
      <c r="V4" s="2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2:43" ht="66.75" customHeight="1" x14ac:dyDescent="0.25">
      <c r="B5" s="3"/>
      <c r="C5" s="5"/>
      <c r="D5" s="5"/>
      <c r="E5" s="5"/>
      <c r="F5" s="5"/>
      <c r="G5" s="5"/>
      <c r="H5" s="5"/>
      <c r="I5" s="5"/>
      <c r="J5" s="5"/>
      <c r="K5" s="5"/>
      <c r="L5" s="5"/>
    </row>
    <row r="6" spans="2:43" ht="55.5" customHeight="1" x14ac:dyDescent="0.25">
      <c r="B6" s="9" t="s">
        <v>1</v>
      </c>
      <c r="C6" s="9" t="s">
        <v>0</v>
      </c>
      <c r="D6" s="10" t="s">
        <v>27</v>
      </c>
      <c r="E6" s="21" t="s">
        <v>2</v>
      </c>
      <c r="F6" s="22" t="s">
        <v>3</v>
      </c>
      <c r="G6" s="10" t="s">
        <v>26</v>
      </c>
      <c r="H6" s="12" t="s">
        <v>940</v>
      </c>
      <c r="I6" s="12" t="s">
        <v>941</v>
      </c>
      <c r="J6" s="15"/>
      <c r="K6" s="15"/>
      <c r="L6" s="15"/>
    </row>
    <row r="7" spans="2:43" ht="30" customHeight="1" x14ac:dyDescent="0.25">
      <c r="B7" s="4">
        <v>1</v>
      </c>
      <c r="C7" s="4" t="s">
        <v>4</v>
      </c>
      <c r="D7" s="4" t="s">
        <v>6</v>
      </c>
      <c r="E7" s="4">
        <v>21</v>
      </c>
      <c r="F7" s="14" t="s">
        <v>16</v>
      </c>
      <c r="G7" s="4">
        <v>1408</v>
      </c>
      <c r="H7" s="13">
        <f>7*64</f>
        <v>448</v>
      </c>
      <c r="I7" s="13">
        <v>8</v>
      </c>
      <c r="J7" s="16"/>
      <c r="K7" s="16"/>
      <c r="L7" s="16"/>
    </row>
    <row r="8" spans="2:43" ht="30" customHeight="1" x14ac:dyDescent="0.25">
      <c r="B8" s="4">
        <v>2</v>
      </c>
      <c r="C8" s="4" t="s">
        <v>5</v>
      </c>
      <c r="D8" s="4" t="s">
        <v>7</v>
      </c>
      <c r="E8" s="4">
        <v>21</v>
      </c>
      <c r="F8" s="14" t="s">
        <v>17</v>
      </c>
      <c r="G8" s="4">
        <v>704</v>
      </c>
      <c r="H8" s="13">
        <f>4*64</f>
        <v>256</v>
      </c>
      <c r="I8" s="13">
        <v>8</v>
      </c>
      <c r="J8" s="16"/>
      <c r="K8" s="16"/>
      <c r="L8" s="16"/>
    </row>
    <row r="9" spans="2:43" ht="30" customHeight="1" x14ac:dyDescent="0.25">
      <c r="B9" s="4">
        <v>3</v>
      </c>
      <c r="C9" s="4" t="s">
        <v>5</v>
      </c>
      <c r="D9" s="4" t="s">
        <v>8</v>
      </c>
      <c r="E9" s="4">
        <v>21</v>
      </c>
      <c r="F9" s="14" t="s">
        <v>18</v>
      </c>
      <c r="G9" s="4">
        <v>704</v>
      </c>
      <c r="H9" s="13">
        <f t="shared" ref="H9:H16" si="0">4*64</f>
        <v>256</v>
      </c>
      <c r="I9" s="13">
        <v>8</v>
      </c>
      <c r="J9" s="16"/>
      <c r="K9" s="16"/>
      <c r="L9" s="16"/>
    </row>
    <row r="10" spans="2:43" ht="30" customHeight="1" x14ac:dyDescent="0.25">
      <c r="B10" s="4">
        <v>4</v>
      </c>
      <c r="C10" s="4" t="s">
        <v>5</v>
      </c>
      <c r="D10" s="4" t="s">
        <v>9</v>
      </c>
      <c r="E10" s="4">
        <v>21</v>
      </c>
      <c r="F10" s="14" t="s">
        <v>19</v>
      </c>
      <c r="G10" s="4">
        <v>704</v>
      </c>
      <c r="H10" s="13">
        <f t="shared" si="0"/>
        <v>256</v>
      </c>
      <c r="I10" s="13">
        <v>8</v>
      </c>
      <c r="J10" s="16"/>
      <c r="K10" s="16"/>
      <c r="L10" s="16"/>
    </row>
    <row r="11" spans="2:43" ht="30" customHeight="1" x14ac:dyDescent="0.25">
      <c r="B11" s="4">
        <v>5</v>
      </c>
      <c r="C11" s="4" t="s">
        <v>5</v>
      </c>
      <c r="D11" s="4" t="s">
        <v>10</v>
      </c>
      <c r="E11" s="4">
        <v>21</v>
      </c>
      <c r="F11" s="14" t="s">
        <v>20</v>
      </c>
      <c r="G11" s="4">
        <v>704</v>
      </c>
      <c r="H11" s="13">
        <f t="shared" si="0"/>
        <v>256</v>
      </c>
      <c r="I11" s="13">
        <v>8</v>
      </c>
      <c r="J11" s="16"/>
      <c r="K11" s="16"/>
      <c r="L11" s="16"/>
    </row>
    <row r="12" spans="2:43" ht="30" customHeight="1" x14ac:dyDescent="0.25">
      <c r="B12" s="4">
        <v>6</v>
      </c>
      <c r="C12" s="4" t="s">
        <v>5</v>
      </c>
      <c r="D12" s="4" t="s">
        <v>11</v>
      </c>
      <c r="E12" s="4">
        <v>21</v>
      </c>
      <c r="F12" s="14" t="s">
        <v>21</v>
      </c>
      <c r="G12" s="4">
        <v>704</v>
      </c>
      <c r="H12" s="13">
        <f t="shared" si="0"/>
        <v>256</v>
      </c>
      <c r="I12" s="13">
        <v>8</v>
      </c>
      <c r="J12" s="16"/>
      <c r="K12" s="16"/>
      <c r="L12" s="16"/>
    </row>
    <row r="13" spans="2:43" ht="30" customHeight="1" x14ac:dyDescent="0.25">
      <c r="B13" s="4">
        <v>7</v>
      </c>
      <c r="C13" s="4" t="s">
        <v>5</v>
      </c>
      <c r="D13" s="4" t="s">
        <v>12</v>
      </c>
      <c r="E13" s="4">
        <v>21</v>
      </c>
      <c r="F13" s="14" t="s">
        <v>22</v>
      </c>
      <c r="G13" s="4">
        <v>704</v>
      </c>
      <c r="H13" s="13">
        <f t="shared" si="0"/>
        <v>256</v>
      </c>
      <c r="I13" s="13">
        <v>8</v>
      </c>
      <c r="J13" s="16"/>
      <c r="K13" s="16"/>
      <c r="L13" s="16"/>
    </row>
    <row r="14" spans="2:43" ht="30" customHeight="1" x14ac:dyDescent="0.25">
      <c r="B14" s="4">
        <v>8</v>
      </c>
      <c r="C14" s="4" t="s">
        <v>5</v>
      </c>
      <c r="D14" s="4" t="s">
        <v>13</v>
      </c>
      <c r="E14" s="4">
        <v>21</v>
      </c>
      <c r="F14" s="14" t="s">
        <v>23</v>
      </c>
      <c r="G14" s="4">
        <v>704</v>
      </c>
      <c r="H14" s="13">
        <f t="shared" si="0"/>
        <v>256</v>
      </c>
      <c r="I14" s="13">
        <v>8</v>
      </c>
      <c r="J14" s="16"/>
      <c r="K14" s="16"/>
      <c r="L14" s="16"/>
    </row>
    <row r="15" spans="2:43" ht="30" customHeight="1" x14ac:dyDescent="0.25">
      <c r="B15" s="4">
        <v>9</v>
      </c>
      <c r="C15" s="4" t="s">
        <v>5</v>
      </c>
      <c r="D15" s="4" t="s">
        <v>14</v>
      </c>
      <c r="E15" s="4">
        <v>21</v>
      </c>
      <c r="F15" s="14" t="s">
        <v>24</v>
      </c>
      <c r="G15" s="4">
        <v>704</v>
      </c>
      <c r="H15" s="13">
        <f t="shared" si="0"/>
        <v>256</v>
      </c>
      <c r="I15" s="13">
        <v>8</v>
      </c>
      <c r="J15" s="16"/>
      <c r="K15" s="16"/>
      <c r="L15" s="16"/>
    </row>
    <row r="16" spans="2:43" ht="30" customHeight="1" x14ac:dyDescent="0.25">
      <c r="B16" s="4">
        <v>10</v>
      </c>
      <c r="C16" s="4" t="s">
        <v>5</v>
      </c>
      <c r="D16" s="4" t="s">
        <v>15</v>
      </c>
      <c r="E16" s="4">
        <v>21</v>
      </c>
      <c r="F16" s="14" t="s">
        <v>25</v>
      </c>
      <c r="G16" s="4">
        <v>704</v>
      </c>
      <c r="H16" s="13">
        <f t="shared" si="0"/>
        <v>256</v>
      </c>
      <c r="I16" s="13">
        <v>8</v>
      </c>
      <c r="J16" s="16"/>
      <c r="K16" s="16"/>
      <c r="L16" s="16"/>
    </row>
    <row r="17" spans="1:12" ht="30" customHeight="1" x14ac:dyDescent="0.25">
      <c r="B17" s="11"/>
      <c r="C17" s="11"/>
      <c r="D17" s="11"/>
      <c r="E17" s="11"/>
      <c r="F17" s="11"/>
      <c r="G17" s="4">
        <f>SUM(G7:G16)</f>
        <v>7744</v>
      </c>
      <c r="H17" s="13">
        <f>SUM(H7:H16)</f>
        <v>2752</v>
      </c>
      <c r="I17" s="13">
        <f>SUM(I7:I16)</f>
        <v>80</v>
      </c>
      <c r="J17" s="16"/>
      <c r="K17" s="16"/>
      <c r="L17" s="16"/>
    </row>
    <row r="18" spans="1:12" ht="30" customHeight="1" x14ac:dyDescent="0.25">
      <c r="B18" s="3"/>
      <c r="D18" s="3"/>
      <c r="E18" s="3"/>
      <c r="F18" s="5"/>
      <c r="G18" s="20"/>
      <c r="H18" s="17"/>
      <c r="I18" s="18"/>
      <c r="J18" s="17"/>
      <c r="K18" s="18"/>
      <c r="L18" s="17"/>
    </row>
    <row r="19" spans="1:12" ht="30" customHeight="1" x14ac:dyDescent="0.25">
      <c r="A19" s="336"/>
      <c r="C19" s="419" t="s">
        <v>942</v>
      </c>
      <c r="D19" s="420"/>
      <c r="E19" s="420"/>
      <c r="F19" s="11"/>
      <c r="G19" s="23"/>
      <c r="H19" s="17"/>
      <c r="I19" s="17"/>
      <c r="J19" s="17"/>
      <c r="K19" s="17"/>
      <c r="L19" s="17"/>
    </row>
    <row r="20" spans="1:12" ht="30" customHeight="1" x14ac:dyDescent="0.25">
      <c r="D20" s="504"/>
      <c r="E20" s="504"/>
      <c r="F20" s="24"/>
      <c r="G20" s="23"/>
      <c r="H20" s="17"/>
      <c r="I20" s="17"/>
      <c r="J20" s="17"/>
      <c r="K20" s="17"/>
      <c r="L20" s="17"/>
    </row>
    <row r="21" spans="1:12" ht="30" customHeight="1" x14ac:dyDescent="0.25">
      <c r="G21" s="20"/>
      <c r="H21" s="19"/>
      <c r="I21" s="19"/>
      <c r="J21" s="19"/>
      <c r="K21" s="19"/>
      <c r="L21" s="19"/>
    </row>
    <row r="23" spans="1:12" ht="16.5" x14ac:dyDescent="0.3">
      <c r="B23" s="6"/>
    </row>
  </sheetData>
  <mergeCells count="3">
    <mergeCell ref="C2:K2"/>
    <mergeCell ref="C3:K3"/>
    <mergeCell ref="D20:E20"/>
  </mergeCells>
  <printOptions horizontalCentered="1"/>
  <pageMargins left="0.31496062992125984" right="0.23622047244094491" top="0.51181102362204722" bottom="0.74803149606299213" header="0.31496062992125984" footer="0.31496062992125984"/>
  <pageSetup paperSize="9" scale="80" orientation="portrait" horizontalDpi="200" verticalDpi="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activeCell="B7" sqref="B7"/>
    </sheetView>
  </sheetViews>
  <sheetFormatPr baseColWidth="10" defaultRowHeight="15" x14ac:dyDescent="0.25"/>
  <cols>
    <col min="1" max="1" width="9.5703125" customWidth="1"/>
    <col min="2" max="2" width="30.7109375" customWidth="1"/>
    <col min="3" max="3" width="19.42578125" customWidth="1"/>
    <col min="4" max="4" width="26.7109375" customWidth="1"/>
  </cols>
  <sheetData>
    <row r="1" spans="1:4" ht="24.75" customHeight="1" thickBot="1" x14ac:dyDescent="0.3">
      <c r="A1" s="569" t="s">
        <v>504</v>
      </c>
      <c r="B1" s="569"/>
      <c r="C1" s="569"/>
      <c r="D1" s="569"/>
    </row>
    <row r="2" spans="1:4" ht="34.5" customHeight="1" thickBot="1" x14ac:dyDescent="0.3">
      <c r="A2" s="242" t="s">
        <v>434</v>
      </c>
      <c r="B2" s="242" t="s">
        <v>433</v>
      </c>
      <c r="C2" s="241" t="s">
        <v>432</v>
      </c>
      <c r="D2" s="240" t="s">
        <v>431</v>
      </c>
    </row>
    <row r="3" spans="1:4" ht="17.100000000000001" customHeight="1" x14ac:dyDescent="0.25">
      <c r="A3" s="239">
        <v>1</v>
      </c>
      <c r="B3" s="238" t="s">
        <v>430</v>
      </c>
      <c r="C3" s="289" t="s">
        <v>395</v>
      </c>
      <c r="D3" s="292">
        <v>2016</v>
      </c>
    </row>
    <row r="4" spans="1:4" ht="17.100000000000001" customHeight="1" x14ac:dyDescent="0.25">
      <c r="A4" s="237">
        <v>2</v>
      </c>
      <c r="B4" s="236" t="s">
        <v>429</v>
      </c>
      <c r="C4" s="290" t="s">
        <v>395</v>
      </c>
      <c r="D4" s="293">
        <v>1478</v>
      </c>
    </row>
    <row r="5" spans="1:4" ht="17.100000000000001" customHeight="1" x14ac:dyDescent="0.25">
      <c r="A5" s="237">
        <v>3</v>
      </c>
      <c r="B5" s="236" t="s">
        <v>428</v>
      </c>
      <c r="C5" s="290" t="s">
        <v>395</v>
      </c>
      <c r="D5" s="293">
        <v>1756</v>
      </c>
    </row>
    <row r="6" spans="1:4" ht="17.100000000000001" customHeight="1" x14ac:dyDescent="0.25">
      <c r="A6" s="237">
        <v>4</v>
      </c>
      <c r="B6" s="236" t="s">
        <v>427</v>
      </c>
      <c r="C6" s="290" t="s">
        <v>395</v>
      </c>
      <c r="D6" s="293">
        <v>2464</v>
      </c>
    </row>
    <row r="7" spans="1:4" ht="17.100000000000001" customHeight="1" x14ac:dyDescent="0.25">
      <c r="A7" s="237">
        <v>5</v>
      </c>
      <c r="B7" s="236" t="s">
        <v>426</v>
      </c>
      <c r="C7" s="290" t="s">
        <v>395</v>
      </c>
      <c r="D7" s="293">
        <v>512</v>
      </c>
    </row>
    <row r="8" spans="1:4" ht="17.100000000000001" customHeight="1" x14ac:dyDescent="0.25">
      <c r="A8" s="237">
        <v>6</v>
      </c>
      <c r="B8" s="236" t="s">
        <v>425</v>
      </c>
      <c r="C8" s="290" t="s">
        <v>395</v>
      </c>
      <c r="D8" s="293">
        <v>1278</v>
      </c>
    </row>
    <row r="9" spans="1:4" ht="17.100000000000001" customHeight="1" x14ac:dyDescent="0.25">
      <c r="A9" s="237">
        <v>7</v>
      </c>
      <c r="B9" s="236" t="s">
        <v>424</v>
      </c>
      <c r="C9" s="290" t="s">
        <v>395</v>
      </c>
      <c r="D9" s="293">
        <v>1344</v>
      </c>
    </row>
    <row r="10" spans="1:4" ht="17.100000000000001" customHeight="1" x14ac:dyDescent="0.25">
      <c r="A10" s="237">
        <v>8</v>
      </c>
      <c r="B10" s="236" t="s">
        <v>423</v>
      </c>
      <c r="C10" s="290" t="s">
        <v>395</v>
      </c>
      <c r="D10" s="293">
        <v>2457</v>
      </c>
    </row>
    <row r="11" spans="1:4" ht="17.100000000000001" customHeight="1" x14ac:dyDescent="0.25">
      <c r="A11" s="237">
        <v>9</v>
      </c>
      <c r="B11" s="236" t="s">
        <v>422</v>
      </c>
      <c r="C11" s="290" t="s">
        <v>395</v>
      </c>
      <c r="D11" s="293">
        <v>1499</v>
      </c>
    </row>
    <row r="12" spans="1:4" ht="17.100000000000001" customHeight="1" x14ac:dyDescent="0.25">
      <c r="A12" s="237">
        <v>10</v>
      </c>
      <c r="B12" s="236" t="s">
        <v>421</v>
      </c>
      <c r="C12" s="290" t="s">
        <v>395</v>
      </c>
      <c r="D12" s="293">
        <v>2464</v>
      </c>
    </row>
    <row r="13" spans="1:4" ht="17.100000000000001" customHeight="1" x14ac:dyDescent="0.25">
      <c r="A13" s="237">
        <v>11</v>
      </c>
      <c r="B13" s="236" t="s">
        <v>420</v>
      </c>
      <c r="C13" s="290" t="s">
        <v>395</v>
      </c>
      <c r="D13" s="293">
        <v>1758</v>
      </c>
    </row>
    <row r="14" spans="1:4" ht="17.100000000000001" customHeight="1" x14ac:dyDescent="0.25">
      <c r="A14" s="237">
        <v>12</v>
      </c>
      <c r="B14" s="236" t="s">
        <v>419</v>
      </c>
      <c r="C14" s="290" t="s">
        <v>395</v>
      </c>
      <c r="D14" s="293">
        <v>2463</v>
      </c>
    </row>
    <row r="15" spans="1:4" ht="17.100000000000001" customHeight="1" x14ac:dyDescent="0.25">
      <c r="A15" s="237">
        <v>13</v>
      </c>
      <c r="B15" s="236" t="s">
        <v>418</v>
      </c>
      <c r="C15" s="290" t="s">
        <v>395</v>
      </c>
      <c r="D15" s="293">
        <v>2441</v>
      </c>
    </row>
    <row r="16" spans="1:4" ht="17.100000000000001" customHeight="1" x14ac:dyDescent="0.25">
      <c r="A16" s="237">
        <v>14</v>
      </c>
      <c r="B16" s="236" t="s">
        <v>417</v>
      </c>
      <c r="C16" s="290" t="s">
        <v>395</v>
      </c>
      <c r="D16" s="293">
        <v>1501</v>
      </c>
    </row>
    <row r="17" spans="1:4" ht="17.100000000000001" customHeight="1" x14ac:dyDescent="0.25">
      <c r="A17" s="237">
        <v>15</v>
      </c>
      <c r="B17" s="236" t="s">
        <v>416</v>
      </c>
      <c r="C17" s="290" t="s">
        <v>395</v>
      </c>
      <c r="D17" s="293">
        <v>2427</v>
      </c>
    </row>
    <row r="18" spans="1:4" ht="17.100000000000001" customHeight="1" x14ac:dyDescent="0.25">
      <c r="A18" s="237">
        <v>16</v>
      </c>
      <c r="B18" s="236" t="s">
        <v>415</v>
      </c>
      <c r="C18" s="290" t="s">
        <v>395</v>
      </c>
      <c r="D18" s="293">
        <v>2013</v>
      </c>
    </row>
    <row r="19" spans="1:4" ht="17.100000000000001" customHeight="1" x14ac:dyDescent="0.25">
      <c r="A19" s="237">
        <v>17</v>
      </c>
      <c r="B19" s="236" t="s">
        <v>414</v>
      </c>
      <c r="C19" s="290" t="s">
        <v>395</v>
      </c>
      <c r="D19" s="293">
        <v>866</v>
      </c>
    </row>
    <row r="20" spans="1:4" ht="17.100000000000001" customHeight="1" x14ac:dyDescent="0.25">
      <c r="A20" s="237">
        <v>18</v>
      </c>
      <c r="B20" s="236" t="s">
        <v>413</v>
      </c>
      <c r="C20" s="290" t="s">
        <v>395</v>
      </c>
      <c r="D20" s="293">
        <v>1951</v>
      </c>
    </row>
    <row r="21" spans="1:4" ht="17.100000000000001" customHeight="1" x14ac:dyDescent="0.25">
      <c r="A21" s="237">
        <v>19</v>
      </c>
      <c r="B21" s="236" t="s">
        <v>412</v>
      </c>
      <c r="C21" s="290" t="s">
        <v>395</v>
      </c>
      <c r="D21" s="293">
        <v>1016</v>
      </c>
    </row>
    <row r="22" spans="1:4" ht="17.100000000000001" customHeight="1" x14ac:dyDescent="0.25">
      <c r="A22" s="237">
        <v>20</v>
      </c>
      <c r="B22" s="236" t="s">
        <v>411</v>
      </c>
      <c r="C22" s="290" t="s">
        <v>395</v>
      </c>
      <c r="D22" s="293">
        <v>1920</v>
      </c>
    </row>
    <row r="23" spans="1:4" ht="17.100000000000001" customHeight="1" x14ac:dyDescent="0.25">
      <c r="A23" s="237">
        <v>21</v>
      </c>
      <c r="B23" s="236" t="s">
        <v>410</v>
      </c>
      <c r="C23" s="290" t="s">
        <v>395</v>
      </c>
      <c r="D23" s="293">
        <v>1728</v>
      </c>
    </row>
    <row r="24" spans="1:4" ht="17.100000000000001" customHeight="1" x14ac:dyDescent="0.25">
      <c r="A24" s="237">
        <v>22</v>
      </c>
      <c r="B24" s="236" t="s">
        <v>409</v>
      </c>
      <c r="C24" s="290" t="s">
        <v>395</v>
      </c>
      <c r="D24" s="293">
        <v>1496</v>
      </c>
    </row>
    <row r="25" spans="1:4" ht="17.100000000000001" customHeight="1" x14ac:dyDescent="0.25">
      <c r="A25" s="237">
        <v>23</v>
      </c>
      <c r="B25" s="236" t="s">
        <v>408</v>
      </c>
      <c r="C25" s="290" t="s">
        <v>395</v>
      </c>
      <c r="D25" s="293">
        <v>2014</v>
      </c>
    </row>
    <row r="26" spans="1:4" ht="17.100000000000001" customHeight="1" x14ac:dyDescent="0.25">
      <c r="A26" s="237">
        <v>24</v>
      </c>
      <c r="B26" s="236" t="s">
        <v>407</v>
      </c>
      <c r="C26" s="290" t="s">
        <v>395</v>
      </c>
      <c r="D26" s="293">
        <v>2445</v>
      </c>
    </row>
    <row r="27" spans="1:4" ht="17.100000000000001" customHeight="1" x14ac:dyDescent="0.25">
      <c r="A27" s="237">
        <v>25</v>
      </c>
      <c r="B27" s="236" t="s">
        <v>406</v>
      </c>
      <c r="C27" s="290" t="s">
        <v>395</v>
      </c>
      <c r="D27" s="293">
        <v>2010</v>
      </c>
    </row>
    <row r="28" spans="1:4" ht="17.100000000000001" customHeight="1" x14ac:dyDescent="0.25">
      <c r="A28" s="237">
        <v>26</v>
      </c>
      <c r="B28" s="236" t="s">
        <v>405</v>
      </c>
      <c r="C28" s="290" t="s">
        <v>395</v>
      </c>
      <c r="D28" s="293">
        <v>2438</v>
      </c>
    </row>
    <row r="29" spans="1:4" ht="17.100000000000001" customHeight="1" x14ac:dyDescent="0.25">
      <c r="A29" s="237">
        <v>27</v>
      </c>
      <c r="B29" s="236" t="s">
        <v>404</v>
      </c>
      <c r="C29" s="290" t="s">
        <v>395</v>
      </c>
      <c r="D29" s="293">
        <v>1024</v>
      </c>
    </row>
    <row r="30" spans="1:4" ht="17.100000000000001" customHeight="1" x14ac:dyDescent="0.25">
      <c r="A30" s="237">
        <v>28</v>
      </c>
      <c r="B30" s="236" t="s">
        <v>403</v>
      </c>
      <c r="C30" s="290" t="s">
        <v>395</v>
      </c>
      <c r="D30" s="293">
        <v>1500</v>
      </c>
    </row>
    <row r="31" spans="1:4" ht="17.100000000000001" customHeight="1" x14ac:dyDescent="0.25">
      <c r="A31" s="237">
        <v>29</v>
      </c>
      <c r="B31" s="236" t="s">
        <v>402</v>
      </c>
      <c r="C31" s="290" t="s">
        <v>395</v>
      </c>
      <c r="D31" s="293">
        <v>2015</v>
      </c>
    </row>
    <row r="32" spans="1:4" ht="17.100000000000001" customHeight="1" x14ac:dyDescent="0.25">
      <c r="A32" s="237">
        <v>30</v>
      </c>
      <c r="B32" s="236" t="s">
        <v>401</v>
      </c>
      <c r="C32" s="290" t="s">
        <v>395</v>
      </c>
      <c r="D32" s="293">
        <v>1824</v>
      </c>
    </row>
    <row r="33" spans="1:4" ht="17.100000000000001" customHeight="1" x14ac:dyDescent="0.25">
      <c r="A33" s="237">
        <v>31</v>
      </c>
      <c r="B33" s="236" t="s">
        <v>400</v>
      </c>
      <c r="C33" s="290" t="s">
        <v>395</v>
      </c>
      <c r="D33" s="293">
        <v>2430</v>
      </c>
    </row>
    <row r="34" spans="1:4" ht="17.100000000000001" customHeight="1" x14ac:dyDescent="0.25">
      <c r="A34" s="237">
        <v>32</v>
      </c>
      <c r="B34" s="236" t="s">
        <v>399</v>
      </c>
      <c r="C34" s="290" t="s">
        <v>395</v>
      </c>
      <c r="D34" s="293">
        <v>1628</v>
      </c>
    </row>
    <row r="35" spans="1:4" ht="17.100000000000001" customHeight="1" x14ac:dyDescent="0.25">
      <c r="A35" s="237">
        <v>33</v>
      </c>
      <c r="B35" s="236" t="s">
        <v>398</v>
      </c>
      <c r="C35" s="290" t="s">
        <v>395</v>
      </c>
      <c r="D35" s="293">
        <v>1343</v>
      </c>
    </row>
    <row r="36" spans="1:4" ht="17.100000000000001" customHeight="1" x14ac:dyDescent="0.25">
      <c r="A36" s="237">
        <v>34</v>
      </c>
      <c r="B36" s="236" t="s">
        <v>397</v>
      </c>
      <c r="C36" s="290" t="s">
        <v>395</v>
      </c>
      <c r="D36" s="293">
        <v>1533</v>
      </c>
    </row>
    <row r="37" spans="1:4" ht="17.100000000000001" customHeight="1" thickBot="1" x14ac:dyDescent="0.3">
      <c r="A37" s="235">
        <v>35</v>
      </c>
      <c r="B37" s="234" t="s">
        <v>396</v>
      </c>
      <c r="C37" s="291" t="s">
        <v>395</v>
      </c>
      <c r="D37" s="294">
        <v>1663</v>
      </c>
    </row>
    <row r="38" spans="1:4" ht="20.25" customHeight="1" thickBot="1" x14ac:dyDescent="0.35">
      <c r="A38" s="530" t="s">
        <v>28</v>
      </c>
      <c r="B38" s="531"/>
      <c r="C38" s="531"/>
      <c r="D38" s="233">
        <f>SUM(D3:D37)</f>
        <v>62715</v>
      </c>
    </row>
  </sheetData>
  <mergeCells count="2">
    <mergeCell ref="A38:C38"/>
    <mergeCell ref="A1:D1"/>
  </mergeCells>
  <printOptions horizontalCentered="1"/>
  <pageMargins left="0.70866141732283472" right="0.26" top="1.1417322834645669" bottom="0.74803149606299213" header="0.31496062992125984" footer="0.31496062992125984"/>
  <pageSetup paperSize="9" scale="85" orientation="portrait" r:id="rId1"/>
  <headerFooter>
    <oddHeader>&amp;L                                  &amp;G&amp;C&amp;"-,Negrita"&amp;12Gerencia Técnica
Sub Gerencia de Core y Redes de Acceso
Departamento de Conmutación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40" sqref="B40"/>
    </sheetView>
  </sheetViews>
  <sheetFormatPr baseColWidth="10" defaultRowHeight="15" x14ac:dyDescent="0.25"/>
  <cols>
    <col min="1" max="1" width="14.28515625" customWidth="1"/>
    <col min="2" max="2" width="27.28515625" customWidth="1"/>
    <col min="3" max="3" width="23.28515625" customWidth="1"/>
    <col min="4" max="4" width="21.85546875" customWidth="1"/>
  </cols>
  <sheetData>
    <row r="1" spans="1:4" ht="15.75" x14ac:dyDescent="0.25">
      <c r="A1" s="532" t="s">
        <v>886</v>
      </c>
      <c r="B1" s="532"/>
      <c r="C1" s="532"/>
      <c r="D1" s="532"/>
    </row>
    <row r="2" spans="1:4" ht="16.5" thickBot="1" x14ac:dyDescent="0.3">
      <c r="A2" s="377"/>
      <c r="B2" s="377"/>
      <c r="C2" s="377"/>
      <c r="D2" s="377"/>
    </row>
    <row r="3" spans="1:4" ht="48" thickBot="1" x14ac:dyDescent="0.3">
      <c r="A3" s="378" t="s">
        <v>434</v>
      </c>
      <c r="B3" s="378" t="s">
        <v>433</v>
      </c>
      <c r="C3" s="379" t="s">
        <v>432</v>
      </c>
      <c r="D3" s="380" t="s">
        <v>431</v>
      </c>
    </row>
    <row r="4" spans="1:4" ht="18" customHeight="1" x14ac:dyDescent="0.25">
      <c r="A4" s="381">
        <v>1</v>
      </c>
      <c r="B4" s="382" t="s">
        <v>858</v>
      </c>
      <c r="C4" s="383" t="s">
        <v>859</v>
      </c>
      <c r="D4" s="384">
        <v>544</v>
      </c>
    </row>
    <row r="5" spans="1:4" ht="18" customHeight="1" x14ac:dyDescent="0.25">
      <c r="A5" s="385">
        <v>2</v>
      </c>
      <c r="B5" s="386" t="s">
        <v>860</v>
      </c>
      <c r="C5" s="387" t="s">
        <v>859</v>
      </c>
      <c r="D5" s="388">
        <v>701</v>
      </c>
    </row>
    <row r="6" spans="1:4" ht="18" customHeight="1" x14ac:dyDescent="0.25">
      <c r="A6" s="385">
        <v>3</v>
      </c>
      <c r="B6" s="386" t="s">
        <v>861</v>
      </c>
      <c r="C6" s="387" t="s">
        <v>859</v>
      </c>
      <c r="D6" s="388">
        <v>704</v>
      </c>
    </row>
    <row r="7" spans="1:4" ht="18" customHeight="1" x14ac:dyDescent="0.25">
      <c r="A7" s="385">
        <v>4</v>
      </c>
      <c r="B7" s="386" t="s">
        <v>862</v>
      </c>
      <c r="C7" s="387" t="s">
        <v>859</v>
      </c>
      <c r="D7" s="388">
        <v>700</v>
      </c>
    </row>
    <row r="8" spans="1:4" ht="18" customHeight="1" x14ac:dyDescent="0.25">
      <c r="A8" s="385">
        <v>5</v>
      </c>
      <c r="B8" s="386" t="s">
        <v>863</v>
      </c>
      <c r="C8" s="387" t="s">
        <v>859</v>
      </c>
      <c r="D8" s="388">
        <v>698</v>
      </c>
    </row>
    <row r="9" spans="1:4" ht="18" customHeight="1" x14ac:dyDescent="0.25">
      <c r="A9" s="385">
        <v>6</v>
      </c>
      <c r="B9" s="386" t="s">
        <v>864</v>
      </c>
      <c r="C9" s="387" t="s">
        <v>859</v>
      </c>
      <c r="D9" s="388">
        <v>700</v>
      </c>
    </row>
    <row r="10" spans="1:4" ht="18" customHeight="1" x14ac:dyDescent="0.25">
      <c r="A10" s="385">
        <v>7</v>
      </c>
      <c r="B10" s="386" t="s">
        <v>865</v>
      </c>
      <c r="C10" s="387" t="s">
        <v>859</v>
      </c>
      <c r="D10" s="388">
        <v>702</v>
      </c>
    </row>
    <row r="11" spans="1:4" ht="18" customHeight="1" x14ac:dyDescent="0.25">
      <c r="A11" s="385">
        <v>8</v>
      </c>
      <c r="B11" s="386" t="s">
        <v>866</v>
      </c>
      <c r="C11" s="387" t="s">
        <v>859</v>
      </c>
      <c r="D11" s="388">
        <v>700</v>
      </c>
    </row>
    <row r="12" spans="1:4" ht="18" customHeight="1" x14ac:dyDescent="0.25">
      <c r="A12" s="385">
        <v>9</v>
      </c>
      <c r="B12" s="386" t="s">
        <v>867</v>
      </c>
      <c r="C12" s="387" t="s">
        <v>859</v>
      </c>
      <c r="D12" s="388">
        <v>703</v>
      </c>
    </row>
    <row r="13" spans="1:4" ht="18" customHeight="1" x14ac:dyDescent="0.25">
      <c r="A13" s="385">
        <v>10</v>
      </c>
      <c r="B13" s="389">
        <v>41760</v>
      </c>
      <c r="C13" s="387" t="s">
        <v>859</v>
      </c>
      <c r="D13" s="388">
        <v>438</v>
      </c>
    </row>
    <row r="14" spans="1:4" ht="18" customHeight="1" x14ac:dyDescent="0.25">
      <c r="A14" s="385">
        <v>11</v>
      </c>
      <c r="B14" s="389">
        <v>37742</v>
      </c>
      <c r="C14" s="387" t="s">
        <v>859</v>
      </c>
      <c r="D14" s="388">
        <v>700</v>
      </c>
    </row>
    <row r="15" spans="1:4" ht="18" customHeight="1" x14ac:dyDescent="0.25">
      <c r="A15" s="385">
        <v>12</v>
      </c>
      <c r="B15" s="386" t="s">
        <v>868</v>
      </c>
      <c r="C15" s="387" t="s">
        <v>859</v>
      </c>
      <c r="D15" s="388">
        <v>702</v>
      </c>
    </row>
    <row r="16" spans="1:4" ht="18" customHeight="1" x14ac:dyDescent="0.25">
      <c r="A16" s="385">
        <v>13</v>
      </c>
      <c r="B16" s="386" t="s">
        <v>869</v>
      </c>
      <c r="C16" s="387" t="s">
        <v>859</v>
      </c>
      <c r="D16" s="388">
        <v>702</v>
      </c>
    </row>
    <row r="17" spans="1:4" ht="18" customHeight="1" x14ac:dyDescent="0.25">
      <c r="A17" s="385">
        <v>14</v>
      </c>
      <c r="B17" s="386" t="s">
        <v>870</v>
      </c>
      <c r="C17" s="387" t="s">
        <v>859</v>
      </c>
      <c r="D17" s="388">
        <v>704</v>
      </c>
    </row>
    <row r="18" spans="1:4" ht="18" customHeight="1" x14ac:dyDescent="0.25">
      <c r="A18" s="385">
        <v>15</v>
      </c>
      <c r="B18" s="386" t="s">
        <v>871</v>
      </c>
      <c r="C18" s="387" t="s">
        <v>859</v>
      </c>
      <c r="D18" s="388">
        <v>703</v>
      </c>
    </row>
    <row r="19" spans="1:4" ht="18" customHeight="1" x14ac:dyDescent="0.25">
      <c r="A19" s="385">
        <v>16</v>
      </c>
      <c r="B19" s="386" t="s">
        <v>872</v>
      </c>
      <c r="C19" s="387" t="s">
        <v>859</v>
      </c>
      <c r="D19" s="388">
        <v>768</v>
      </c>
    </row>
    <row r="20" spans="1:4" ht="18" customHeight="1" x14ac:dyDescent="0.25">
      <c r="A20" s="385">
        <v>17</v>
      </c>
      <c r="B20" s="386" t="s">
        <v>873</v>
      </c>
      <c r="C20" s="387" t="s">
        <v>859</v>
      </c>
      <c r="D20" s="388">
        <v>702</v>
      </c>
    </row>
    <row r="21" spans="1:4" ht="18" customHeight="1" x14ac:dyDescent="0.25">
      <c r="A21" s="385">
        <v>18</v>
      </c>
      <c r="B21" s="386" t="s">
        <v>874</v>
      </c>
      <c r="C21" s="387" t="s">
        <v>859</v>
      </c>
      <c r="D21" s="388">
        <v>701</v>
      </c>
    </row>
    <row r="22" spans="1:4" ht="18" customHeight="1" x14ac:dyDescent="0.25">
      <c r="A22" s="385">
        <v>19</v>
      </c>
      <c r="B22" s="386" t="s">
        <v>875</v>
      </c>
      <c r="C22" s="387" t="s">
        <v>859</v>
      </c>
      <c r="D22" s="388">
        <v>704</v>
      </c>
    </row>
    <row r="23" spans="1:4" ht="18" customHeight="1" x14ac:dyDescent="0.25">
      <c r="A23" s="385">
        <v>20</v>
      </c>
      <c r="B23" s="386" t="s">
        <v>876</v>
      </c>
      <c r="C23" s="387" t="s">
        <v>859</v>
      </c>
      <c r="D23" s="388">
        <v>701</v>
      </c>
    </row>
    <row r="24" spans="1:4" ht="18" customHeight="1" x14ac:dyDescent="0.25">
      <c r="A24" s="385">
        <v>21</v>
      </c>
      <c r="B24" s="386" t="s">
        <v>877</v>
      </c>
      <c r="C24" s="387" t="s">
        <v>859</v>
      </c>
      <c r="D24" s="388">
        <v>700</v>
      </c>
    </row>
    <row r="25" spans="1:4" ht="18" customHeight="1" x14ac:dyDescent="0.25">
      <c r="A25" s="385">
        <v>22</v>
      </c>
      <c r="B25" s="386" t="s">
        <v>878</v>
      </c>
      <c r="C25" s="387" t="s">
        <v>859</v>
      </c>
      <c r="D25" s="388">
        <v>703</v>
      </c>
    </row>
    <row r="26" spans="1:4" ht="18" customHeight="1" x14ac:dyDescent="0.25">
      <c r="A26" s="385">
        <v>23</v>
      </c>
      <c r="B26" s="386" t="s">
        <v>879</v>
      </c>
      <c r="C26" s="387" t="s">
        <v>859</v>
      </c>
      <c r="D26" s="388">
        <v>704</v>
      </c>
    </row>
    <row r="27" spans="1:4" ht="18" customHeight="1" x14ac:dyDescent="0.25">
      <c r="A27" s="385">
        <v>24</v>
      </c>
      <c r="B27" s="386" t="s">
        <v>880</v>
      </c>
      <c r="C27" s="387" t="s">
        <v>859</v>
      </c>
      <c r="D27" s="388">
        <v>700</v>
      </c>
    </row>
    <row r="28" spans="1:4" ht="18" customHeight="1" x14ac:dyDescent="0.25">
      <c r="A28" s="385">
        <v>25</v>
      </c>
      <c r="B28" s="386" t="s">
        <v>881</v>
      </c>
      <c r="C28" s="387" t="s">
        <v>859</v>
      </c>
      <c r="D28" s="388">
        <v>768</v>
      </c>
    </row>
    <row r="29" spans="1:4" ht="18" customHeight="1" x14ac:dyDescent="0.25">
      <c r="A29" s="385">
        <v>26</v>
      </c>
      <c r="B29" s="386" t="s">
        <v>882</v>
      </c>
      <c r="C29" s="387" t="s">
        <v>859</v>
      </c>
      <c r="D29" s="388">
        <v>701</v>
      </c>
    </row>
    <row r="30" spans="1:4" ht="18" customHeight="1" x14ac:dyDescent="0.25">
      <c r="A30" s="385">
        <v>27</v>
      </c>
      <c r="B30" s="386" t="s">
        <v>883</v>
      </c>
      <c r="C30" s="387" t="s">
        <v>859</v>
      </c>
      <c r="D30" s="388">
        <v>701</v>
      </c>
    </row>
    <row r="31" spans="1:4" ht="18" customHeight="1" x14ac:dyDescent="0.25">
      <c r="A31" s="385">
        <v>28</v>
      </c>
      <c r="B31" s="386" t="s">
        <v>884</v>
      </c>
      <c r="C31" s="387" t="s">
        <v>859</v>
      </c>
      <c r="D31" s="388">
        <v>704</v>
      </c>
    </row>
    <row r="32" spans="1:4" ht="18" customHeight="1" thickBot="1" x14ac:dyDescent="0.3">
      <c r="A32" s="570">
        <v>29</v>
      </c>
      <c r="B32" s="390" t="s">
        <v>885</v>
      </c>
      <c r="C32" s="391" t="s">
        <v>859</v>
      </c>
      <c r="D32" s="392">
        <v>703</v>
      </c>
    </row>
    <row r="33" spans="1:4" ht="19.5" thickBot="1" x14ac:dyDescent="0.3">
      <c r="A33" s="571" t="s">
        <v>367</v>
      </c>
      <c r="B33" s="571"/>
      <c r="C33" s="571"/>
      <c r="D33" s="393">
        <f>SUM(D4:D32)</f>
        <v>20061</v>
      </c>
    </row>
  </sheetData>
  <mergeCells count="2">
    <mergeCell ref="A1:D1"/>
    <mergeCell ref="A33:C33"/>
  </mergeCells>
  <printOptions horizontalCentered="1"/>
  <pageMargins left="0.70866141732283472" right="0.34" top="0.74803149606299213" bottom="0.74803149606299213" header="0.31496062992125984" footer="0.31496062992125984"/>
  <pageSetup paperSize="9" scale="80" orientation="portrait" horizontalDpi="300" verticalDpi="300" r:id="rId1"/>
  <headerFooter>
    <oddHeader>&amp;CGERENCIA TECNICA
SUB GERENCIA DE CORE Y REDES DE ACCESO
DPTO .CONMUTACION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9"/>
  <sheetViews>
    <sheetView topLeftCell="A4" zoomScaleNormal="100" workbookViewId="0">
      <selection activeCell="B4" sqref="B4:B5"/>
    </sheetView>
  </sheetViews>
  <sheetFormatPr baseColWidth="10" defaultRowHeight="15" x14ac:dyDescent="0.25"/>
  <cols>
    <col min="1" max="1" width="38.42578125" customWidth="1"/>
    <col min="2" max="2" width="26.42578125" customWidth="1"/>
    <col min="3" max="3" width="38" customWidth="1"/>
  </cols>
  <sheetData>
    <row r="1" spans="1:3" ht="21.75" thickBot="1" x14ac:dyDescent="0.4">
      <c r="A1" s="541" t="s">
        <v>887</v>
      </c>
      <c r="B1" s="541"/>
      <c r="C1" s="541"/>
    </row>
    <row r="2" spans="1:3" ht="16.5" thickBot="1" x14ac:dyDescent="0.3">
      <c r="A2" s="533" t="s">
        <v>599</v>
      </c>
      <c r="B2" s="534"/>
      <c r="C2" s="535"/>
    </row>
    <row r="3" spans="1:3" ht="15.75" thickBot="1" x14ac:dyDescent="0.3">
      <c r="A3" s="363" t="s">
        <v>600</v>
      </c>
      <c r="B3" s="364" t="s">
        <v>601</v>
      </c>
      <c r="C3" s="364" t="s">
        <v>602</v>
      </c>
    </row>
    <row r="4" spans="1:3" ht="15.75" thickBot="1" x14ac:dyDescent="0.3">
      <c r="A4" s="365" t="s">
        <v>603</v>
      </c>
      <c r="B4" s="366">
        <v>1</v>
      </c>
      <c r="C4" s="364" t="s">
        <v>604</v>
      </c>
    </row>
    <row r="5" spans="1:3" ht="15.75" thickBot="1" x14ac:dyDescent="0.3">
      <c r="A5" s="365" t="s">
        <v>605</v>
      </c>
      <c r="B5" s="366">
        <v>1</v>
      </c>
      <c r="C5" s="364" t="s">
        <v>606</v>
      </c>
    </row>
    <row r="6" spans="1:3" ht="16.5" thickBot="1" x14ac:dyDescent="0.3">
      <c r="A6" s="533" t="s">
        <v>607</v>
      </c>
      <c r="B6" s="534"/>
      <c r="C6" s="535"/>
    </row>
    <row r="7" spans="1:3" ht="26.25" thickBot="1" x14ac:dyDescent="0.3">
      <c r="A7" s="363" t="s">
        <v>600</v>
      </c>
      <c r="B7" s="366" t="s">
        <v>601</v>
      </c>
      <c r="C7" s="366" t="s">
        <v>602</v>
      </c>
    </row>
    <row r="8" spans="1:3" ht="51.75" thickBot="1" x14ac:dyDescent="0.3">
      <c r="A8" s="365" t="s">
        <v>603</v>
      </c>
      <c r="B8" s="366">
        <v>1</v>
      </c>
      <c r="C8" s="364" t="s">
        <v>608</v>
      </c>
    </row>
    <row r="9" spans="1:3" ht="32.25" thickBot="1" x14ac:dyDescent="0.3">
      <c r="A9" s="367" t="s">
        <v>609</v>
      </c>
      <c r="B9" s="366">
        <v>1</v>
      </c>
      <c r="C9" s="364" t="s">
        <v>610</v>
      </c>
    </row>
    <row r="10" spans="1:3" ht="39" thickBot="1" x14ac:dyDescent="0.3">
      <c r="A10" s="365" t="s">
        <v>611</v>
      </c>
      <c r="B10" s="366">
        <v>1</v>
      </c>
      <c r="C10" s="364" t="s">
        <v>612</v>
      </c>
    </row>
    <row r="11" spans="1:3" ht="34.5" thickBot="1" x14ac:dyDescent="0.3">
      <c r="A11" s="368" t="s">
        <v>613</v>
      </c>
      <c r="B11" s="369" t="s">
        <v>455</v>
      </c>
      <c r="C11" s="370" t="s">
        <v>614</v>
      </c>
    </row>
    <row r="12" spans="1:3" ht="34.5" thickBot="1" x14ac:dyDescent="0.3">
      <c r="A12" s="368" t="s">
        <v>615</v>
      </c>
      <c r="B12" s="369" t="s">
        <v>455</v>
      </c>
      <c r="C12" s="370" t="s">
        <v>616</v>
      </c>
    </row>
    <row r="13" spans="1:3" ht="34.5" thickBot="1" x14ac:dyDescent="0.3">
      <c r="A13" s="368" t="s">
        <v>617</v>
      </c>
      <c r="B13" s="369" t="s">
        <v>455</v>
      </c>
      <c r="C13" s="370" t="s">
        <v>618</v>
      </c>
    </row>
    <row r="14" spans="1:3" ht="34.5" thickBot="1" x14ac:dyDescent="0.3">
      <c r="A14" s="368" t="s">
        <v>619</v>
      </c>
      <c r="B14" s="369" t="s">
        <v>455</v>
      </c>
      <c r="C14" s="370" t="s">
        <v>620</v>
      </c>
    </row>
    <row r="15" spans="1:3" ht="23.25" thickBot="1" x14ac:dyDescent="0.3">
      <c r="A15" s="368" t="s">
        <v>621</v>
      </c>
      <c r="B15" s="369" t="s">
        <v>455</v>
      </c>
      <c r="C15" s="370" t="s">
        <v>622</v>
      </c>
    </row>
    <row r="16" spans="1:3" ht="23.25" thickBot="1" x14ac:dyDescent="0.3">
      <c r="A16" s="368" t="s">
        <v>623</v>
      </c>
      <c r="B16" s="369" t="s">
        <v>455</v>
      </c>
      <c r="C16" s="370" t="s">
        <v>624</v>
      </c>
    </row>
    <row r="17" spans="1:3" ht="23.25" thickBot="1" x14ac:dyDescent="0.3">
      <c r="A17" s="368" t="s">
        <v>625</v>
      </c>
      <c r="B17" s="369" t="s">
        <v>455</v>
      </c>
      <c r="C17" s="370" t="s">
        <v>626</v>
      </c>
    </row>
    <row r="18" spans="1:3" ht="15.75" thickBot="1" x14ac:dyDescent="0.3">
      <c r="A18" s="365" t="s">
        <v>627</v>
      </c>
      <c r="B18" s="366">
        <v>1</v>
      </c>
      <c r="C18" s="364" t="s">
        <v>628</v>
      </c>
    </row>
    <row r="19" spans="1:3" ht="15.75" thickBot="1" x14ac:dyDescent="0.3">
      <c r="A19" s="365" t="s">
        <v>627</v>
      </c>
      <c r="B19" s="366">
        <v>1</v>
      </c>
      <c r="C19" s="364" t="s">
        <v>629</v>
      </c>
    </row>
    <row r="20" spans="1:3" ht="15.75" thickBot="1" x14ac:dyDescent="0.3">
      <c r="A20" s="365" t="s">
        <v>630</v>
      </c>
      <c r="B20" s="366">
        <v>1</v>
      </c>
      <c r="C20" s="364" t="s">
        <v>631</v>
      </c>
    </row>
    <row r="21" spans="1:3" ht="15.75" thickBot="1" x14ac:dyDescent="0.3">
      <c r="A21" s="365" t="s">
        <v>630</v>
      </c>
      <c r="B21" s="366">
        <v>1</v>
      </c>
      <c r="C21" s="364" t="s">
        <v>632</v>
      </c>
    </row>
    <row r="22" spans="1:3" ht="26.25" thickBot="1" x14ac:dyDescent="0.3">
      <c r="A22" s="365" t="s">
        <v>633</v>
      </c>
      <c r="B22" s="366">
        <v>1</v>
      </c>
      <c r="C22" s="364" t="s">
        <v>634</v>
      </c>
    </row>
    <row r="23" spans="1:3" ht="23.25" thickBot="1" x14ac:dyDescent="0.3">
      <c r="A23" s="368" t="s">
        <v>635</v>
      </c>
      <c r="B23" s="369" t="s">
        <v>455</v>
      </c>
      <c r="C23" s="370" t="s">
        <v>636</v>
      </c>
    </row>
    <row r="24" spans="1:3" ht="23.25" thickBot="1" x14ac:dyDescent="0.3">
      <c r="A24" s="368" t="s">
        <v>637</v>
      </c>
      <c r="B24" s="369" t="s">
        <v>455</v>
      </c>
      <c r="C24" s="370" t="s">
        <v>638</v>
      </c>
    </row>
    <row r="25" spans="1:3" ht="23.25" thickBot="1" x14ac:dyDescent="0.3">
      <c r="A25" s="368" t="s">
        <v>639</v>
      </c>
      <c r="B25" s="369" t="s">
        <v>455</v>
      </c>
      <c r="C25" s="370" t="s">
        <v>640</v>
      </c>
    </row>
    <row r="26" spans="1:3" ht="26.25" thickBot="1" x14ac:dyDescent="0.3">
      <c r="A26" s="365" t="s">
        <v>641</v>
      </c>
      <c r="B26" s="366">
        <v>1</v>
      </c>
      <c r="C26" s="364" t="s">
        <v>642</v>
      </c>
    </row>
    <row r="27" spans="1:3" ht="15.75" thickBot="1" x14ac:dyDescent="0.3">
      <c r="A27" s="365" t="s">
        <v>643</v>
      </c>
      <c r="B27" s="366">
        <v>1</v>
      </c>
      <c r="C27" s="364" t="s">
        <v>644</v>
      </c>
    </row>
    <row r="28" spans="1:3" ht="32.25" thickBot="1" x14ac:dyDescent="0.3">
      <c r="A28" s="367" t="s">
        <v>645</v>
      </c>
      <c r="B28" s="366">
        <v>1</v>
      </c>
      <c r="C28" s="364" t="s">
        <v>646</v>
      </c>
    </row>
    <row r="29" spans="1:3" ht="26.25" thickBot="1" x14ac:dyDescent="0.3">
      <c r="A29" s="365" t="s">
        <v>611</v>
      </c>
      <c r="B29" s="366">
        <v>1</v>
      </c>
      <c r="C29" s="364" t="s">
        <v>647</v>
      </c>
    </row>
    <row r="30" spans="1:3" ht="23.25" thickBot="1" x14ac:dyDescent="0.3">
      <c r="A30" s="368" t="s">
        <v>613</v>
      </c>
      <c r="B30" s="369" t="s">
        <v>455</v>
      </c>
      <c r="C30" s="370" t="s">
        <v>648</v>
      </c>
    </row>
    <row r="31" spans="1:3" ht="23.25" thickBot="1" x14ac:dyDescent="0.3">
      <c r="A31" s="368" t="s">
        <v>615</v>
      </c>
      <c r="B31" s="369" t="s">
        <v>455</v>
      </c>
      <c r="C31" s="370" t="s">
        <v>649</v>
      </c>
    </row>
    <row r="32" spans="1:3" ht="23.25" thickBot="1" x14ac:dyDescent="0.3">
      <c r="A32" s="368" t="s">
        <v>617</v>
      </c>
      <c r="B32" s="369" t="s">
        <v>455</v>
      </c>
      <c r="C32" s="370" t="s">
        <v>650</v>
      </c>
    </row>
    <row r="33" spans="1:3" ht="23.25" thickBot="1" x14ac:dyDescent="0.3">
      <c r="A33" s="368" t="s">
        <v>619</v>
      </c>
      <c r="B33" s="369" t="s">
        <v>455</v>
      </c>
      <c r="C33" s="370" t="s">
        <v>651</v>
      </c>
    </row>
    <row r="34" spans="1:3" ht="23.25" thickBot="1" x14ac:dyDescent="0.3">
      <c r="A34" s="368" t="s">
        <v>621</v>
      </c>
      <c r="B34" s="369" t="s">
        <v>455</v>
      </c>
      <c r="C34" s="370" t="s">
        <v>652</v>
      </c>
    </row>
    <row r="35" spans="1:3" ht="23.25" thickBot="1" x14ac:dyDescent="0.3">
      <c r="A35" s="368" t="s">
        <v>623</v>
      </c>
      <c r="B35" s="369" t="s">
        <v>455</v>
      </c>
      <c r="C35" s="370" t="s">
        <v>653</v>
      </c>
    </row>
    <row r="36" spans="1:3" ht="23.25" thickBot="1" x14ac:dyDescent="0.3">
      <c r="A36" s="368" t="s">
        <v>625</v>
      </c>
      <c r="B36" s="369" t="s">
        <v>455</v>
      </c>
      <c r="C36" s="370" t="s">
        <v>654</v>
      </c>
    </row>
    <row r="37" spans="1:3" ht="15.75" thickBot="1" x14ac:dyDescent="0.3">
      <c r="A37" s="365" t="s">
        <v>627</v>
      </c>
      <c r="B37" s="366">
        <v>1</v>
      </c>
      <c r="C37" s="364" t="s">
        <v>655</v>
      </c>
    </row>
    <row r="38" spans="1:3" ht="15.75" thickBot="1" x14ac:dyDescent="0.3">
      <c r="A38" s="365" t="s">
        <v>627</v>
      </c>
      <c r="B38" s="366">
        <v>1</v>
      </c>
      <c r="C38" s="364" t="s">
        <v>656</v>
      </c>
    </row>
    <row r="39" spans="1:3" ht="15.75" thickBot="1" x14ac:dyDescent="0.3">
      <c r="A39" s="365" t="s">
        <v>630</v>
      </c>
      <c r="B39" s="366">
        <v>1</v>
      </c>
      <c r="C39" s="364" t="s">
        <v>657</v>
      </c>
    </row>
    <row r="40" spans="1:3" ht="15.75" thickBot="1" x14ac:dyDescent="0.3">
      <c r="A40" s="365" t="s">
        <v>630</v>
      </c>
      <c r="B40" s="366">
        <v>1</v>
      </c>
      <c r="C40" s="364" t="s">
        <v>658</v>
      </c>
    </row>
    <row r="41" spans="1:3" ht="26.25" thickBot="1" x14ac:dyDescent="0.3">
      <c r="A41" s="365" t="s">
        <v>633</v>
      </c>
      <c r="B41" s="366">
        <v>1</v>
      </c>
      <c r="C41" s="364" t="s">
        <v>659</v>
      </c>
    </row>
    <row r="42" spans="1:3" ht="23.25" thickBot="1" x14ac:dyDescent="0.3">
      <c r="A42" s="368" t="s">
        <v>635</v>
      </c>
      <c r="B42" s="369" t="s">
        <v>455</v>
      </c>
      <c r="C42" s="370" t="s">
        <v>660</v>
      </c>
    </row>
    <row r="43" spans="1:3" ht="23.25" thickBot="1" x14ac:dyDescent="0.3">
      <c r="A43" s="368" t="s">
        <v>637</v>
      </c>
      <c r="B43" s="369" t="s">
        <v>455</v>
      </c>
      <c r="C43" s="370" t="s">
        <v>661</v>
      </c>
    </row>
    <row r="44" spans="1:3" ht="23.25" thickBot="1" x14ac:dyDescent="0.3">
      <c r="A44" s="368" t="s">
        <v>639</v>
      </c>
      <c r="B44" s="369" t="s">
        <v>455</v>
      </c>
      <c r="C44" s="370" t="s">
        <v>662</v>
      </c>
    </row>
    <row r="45" spans="1:3" ht="26.25" thickBot="1" x14ac:dyDescent="0.3">
      <c r="A45" s="365" t="s">
        <v>641</v>
      </c>
      <c r="B45" s="366">
        <v>1</v>
      </c>
      <c r="C45" s="364" t="s">
        <v>663</v>
      </c>
    </row>
    <row r="46" spans="1:3" ht="15.75" thickBot="1" x14ac:dyDescent="0.3">
      <c r="A46" s="365" t="s">
        <v>643</v>
      </c>
      <c r="B46" s="366">
        <v>1</v>
      </c>
      <c r="C46" s="364" t="s">
        <v>664</v>
      </c>
    </row>
    <row r="47" spans="1:3" ht="15.75" thickBot="1" x14ac:dyDescent="0.3">
      <c r="A47" s="365" t="s">
        <v>605</v>
      </c>
      <c r="B47" s="366">
        <v>1</v>
      </c>
      <c r="C47" s="364" t="s">
        <v>665</v>
      </c>
    </row>
    <row r="48" spans="1:3" ht="15.75" thickBot="1" x14ac:dyDescent="0.3">
      <c r="A48" s="365" t="s">
        <v>666</v>
      </c>
      <c r="B48" s="366">
        <v>1</v>
      </c>
      <c r="C48" s="364" t="s">
        <v>667</v>
      </c>
    </row>
    <row r="49" spans="1:3" ht="15.75" thickBot="1" x14ac:dyDescent="0.3">
      <c r="A49" s="365" t="s">
        <v>668</v>
      </c>
      <c r="B49" s="366">
        <v>1</v>
      </c>
      <c r="C49" s="364" t="s">
        <v>669</v>
      </c>
    </row>
    <row r="50" spans="1:3" ht="15.75" thickBot="1" x14ac:dyDescent="0.3">
      <c r="A50" s="365" t="s">
        <v>670</v>
      </c>
      <c r="B50" s="366">
        <v>4</v>
      </c>
      <c r="C50" s="364" t="s">
        <v>587</v>
      </c>
    </row>
    <row r="51" spans="1:3" ht="15.75" thickBot="1" x14ac:dyDescent="0.3">
      <c r="A51" s="365" t="s">
        <v>671</v>
      </c>
      <c r="B51" s="366">
        <v>5</v>
      </c>
      <c r="C51" s="364" t="s">
        <v>587</v>
      </c>
    </row>
    <row r="52" spans="1:3" ht="15.75" thickBot="1" x14ac:dyDescent="0.3">
      <c r="A52" s="365" t="s">
        <v>672</v>
      </c>
      <c r="B52" s="366">
        <v>24</v>
      </c>
      <c r="C52" s="364" t="s">
        <v>587</v>
      </c>
    </row>
    <row r="53" spans="1:3" ht="15.75" thickBot="1" x14ac:dyDescent="0.3">
      <c r="A53" s="365" t="s">
        <v>673</v>
      </c>
      <c r="B53" s="366">
        <v>12</v>
      </c>
      <c r="C53" s="364" t="s">
        <v>587</v>
      </c>
    </row>
    <row r="54" spans="1:3" ht="51.75" thickBot="1" x14ac:dyDescent="0.3">
      <c r="A54" s="371" t="s">
        <v>674</v>
      </c>
      <c r="B54" s="363">
        <v>1</v>
      </c>
      <c r="C54" s="364" t="s">
        <v>587</v>
      </c>
    </row>
    <row r="55" spans="1:3" ht="16.5" thickBot="1" x14ac:dyDescent="0.3">
      <c r="A55" s="533" t="s">
        <v>675</v>
      </c>
      <c r="B55" s="534"/>
      <c r="C55" s="535"/>
    </row>
    <row r="56" spans="1:3" ht="16.5" thickBot="1" x14ac:dyDescent="0.3">
      <c r="A56" s="542" t="s">
        <v>676</v>
      </c>
      <c r="B56" s="543"/>
      <c r="C56" s="543"/>
    </row>
    <row r="57" spans="1:3" ht="15.75" thickBot="1" x14ac:dyDescent="0.3">
      <c r="A57" s="363" t="s">
        <v>600</v>
      </c>
      <c r="B57" s="366" t="s">
        <v>601</v>
      </c>
      <c r="C57" s="364" t="s">
        <v>602</v>
      </c>
    </row>
    <row r="58" spans="1:3" ht="26.25" thickBot="1" x14ac:dyDescent="0.3">
      <c r="A58" s="365" t="s">
        <v>677</v>
      </c>
      <c r="B58" s="366">
        <v>1</v>
      </c>
      <c r="C58" s="364" t="s">
        <v>678</v>
      </c>
    </row>
    <row r="59" spans="1:3" ht="15.75" thickBot="1" x14ac:dyDescent="0.3">
      <c r="A59" s="365" t="s">
        <v>679</v>
      </c>
      <c r="B59" s="366">
        <v>1</v>
      </c>
      <c r="C59" s="364" t="s">
        <v>680</v>
      </c>
    </row>
    <row r="60" spans="1:3" ht="39" thickBot="1" x14ac:dyDescent="0.3">
      <c r="A60" s="365" t="s">
        <v>681</v>
      </c>
      <c r="B60" s="366">
        <v>1</v>
      </c>
      <c r="C60" s="372" t="s">
        <v>682</v>
      </c>
    </row>
    <row r="61" spans="1:3" ht="23.25" thickBot="1" x14ac:dyDescent="0.3">
      <c r="A61" s="368" t="s">
        <v>683</v>
      </c>
      <c r="B61" s="369" t="s">
        <v>455</v>
      </c>
      <c r="C61" s="370" t="s">
        <v>684</v>
      </c>
    </row>
    <row r="62" spans="1:3" ht="23.25" thickBot="1" x14ac:dyDescent="0.3">
      <c r="A62" s="368" t="s">
        <v>685</v>
      </c>
      <c r="B62" s="369" t="s">
        <v>455</v>
      </c>
      <c r="C62" s="370" t="s">
        <v>686</v>
      </c>
    </row>
    <row r="63" spans="1:3" ht="39" thickBot="1" x14ac:dyDescent="0.3">
      <c r="A63" s="365" t="s">
        <v>687</v>
      </c>
      <c r="B63" s="366">
        <v>1</v>
      </c>
      <c r="C63" s="372" t="s">
        <v>688</v>
      </c>
    </row>
    <row r="64" spans="1:3" ht="23.25" thickBot="1" x14ac:dyDescent="0.3">
      <c r="A64" s="368" t="s">
        <v>683</v>
      </c>
      <c r="B64" s="369" t="s">
        <v>455</v>
      </c>
      <c r="C64" s="370" t="s">
        <v>689</v>
      </c>
    </row>
    <row r="65" spans="1:3" ht="23.25" thickBot="1" x14ac:dyDescent="0.3">
      <c r="A65" s="368" t="s">
        <v>685</v>
      </c>
      <c r="B65" s="369" t="s">
        <v>455</v>
      </c>
      <c r="C65" s="370" t="s">
        <v>690</v>
      </c>
    </row>
    <row r="66" spans="1:3" ht="15.75" thickBot="1" x14ac:dyDescent="0.3">
      <c r="A66" s="365" t="s">
        <v>691</v>
      </c>
      <c r="B66" s="366">
        <v>1</v>
      </c>
      <c r="C66" s="364" t="s">
        <v>692</v>
      </c>
    </row>
    <row r="67" spans="1:3" ht="51.75" thickBot="1" x14ac:dyDescent="0.3">
      <c r="A67" s="365" t="s">
        <v>693</v>
      </c>
      <c r="B67" s="366">
        <v>4</v>
      </c>
      <c r="C67" s="364" t="s">
        <v>694</v>
      </c>
    </row>
    <row r="68" spans="1:3" ht="26.25" thickBot="1" x14ac:dyDescent="0.3">
      <c r="A68" s="365" t="s">
        <v>695</v>
      </c>
      <c r="B68" s="366">
        <v>2</v>
      </c>
      <c r="C68" s="364" t="s">
        <v>696</v>
      </c>
    </row>
    <row r="69" spans="1:3" ht="26.25" thickBot="1" x14ac:dyDescent="0.3">
      <c r="A69" s="365" t="s">
        <v>697</v>
      </c>
      <c r="B69" s="366">
        <v>2</v>
      </c>
      <c r="C69" s="364" t="s">
        <v>698</v>
      </c>
    </row>
    <row r="70" spans="1:3" ht="15.75" thickBot="1" x14ac:dyDescent="0.3">
      <c r="A70" s="365" t="s">
        <v>699</v>
      </c>
      <c r="B70" s="366">
        <v>1</v>
      </c>
      <c r="C70" s="364" t="s">
        <v>700</v>
      </c>
    </row>
    <row r="71" spans="1:3" ht="15.75" thickBot="1" x14ac:dyDescent="0.3">
      <c r="A71" s="365" t="s">
        <v>701</v>
      </c>
      <c r="B71" s="366">
        <v>1</v>
      </c>
      <c r="C71" s="364" t="s">
        <v>702</v>
      </c>
    </row>
    <row r="72" spans="1:3" x14ac:dyDescent="0.25">
      <c r="A72" s="544" t="s">
        <v>703</v>
      </c>
      <c r="B72" s="546">
        <v>2</v>
      </c>
      <c r="C72" s="373" t="s">
        <v>704</v>
      </c>
    </row>
    <row r="73" spans="1:3" ht="15.75" thickBot="1" x14ac:dyDescent="0.3">
      <c r="A73" s="545"/>
      <c r="B73" s="547"/>
      <c r="C73" s="364" t="s">
        <v>705</v>
      </c>
    </row>
    <row r="74" spans="1:3" ht="39" thickBot="1" x14ac:dyDescent="0.3">
      <c r="A74" s="365" t="s">
        <v>706</v>
      </c>
      <c r="B74" s="366">
        <v>1</v>
      </c>
      <c r="C74" s="372" t="s">
        <v>707</v>
      </c>
    </row>
    <row r="75" spans="1:3" ht="39" thickBot="1" x14ac:dyDescent="0.3">
      <c r="A75" s="365" t="s">
        <v>708</v>
      </c>
      <c r="B75" s="366">
        <v>1</v>
      </c>
      <c r="C75" s="372" t="s">
        <v>709</v>
      </c>
    </row>
    <row r="76" spans="1:3" ht="15.75" thickBot="1" x14ac:dyDescent="0.3">
      <c r="A76" s="365" t="s">
        <v>605</v>
      </c>
      <c r="B76" s="366">
        <v>1</v>
      </c>
      <c r="C76" s="364" t="s">
        <v>710</v>
      </c>
    </row>
    <row r="77" spans="1:3" ht="15.75" thickBot="1" x14ac:dyDescent="0.3">
      <c r="A77" s="365" t="s">
        <v>711</v>
      </c>
      <c r="B77" s="366">
        <v>30</v>
      </c>
      <c r="C77" s="364" t="s">
        <v>587</v>
      </c>
    </row>
    <row r="78" spans="1:3" ht="16.5" thickBot="1" x14ac:dyDescent="0.3">
      <c r="A78" s="542" t="s">
        <v>712</v>
      </c>
      <c r="B78" s="543"/>
      <c r="C78" s="543"/>
    </row>
    <row r="79" spans="1:3" ht="51.75" thickBot="1" x14ac:dyDescent="0.3">
      <c r="A79" s="365" t="s">
        <v>713</v>
      </c>
      <c r="B79" s="366">
        <v>4</v>
      </c>
      <c r="C79" s="364" t="s">
        <v>714</v>
      </c>
    </row>
    <row r="80" spans="1:3" ht="26.25" thickBot="1" x14ac:dyDescent="0.3">
      <c r="A80" s="365" t="s">
        <v>715</v>
      </c>
      <c r="B80" s="366">
        <v>2</v>
      </c>
      <c r="C80" s="364" t="s">
        <v>587</v>
      </c>
    </row>
    <row r="81" spans="1:3" ht="39" thickBot="1" x14ac:dyDescent="0.3">
      <c r="A81" s="365" t="s">
        <v>716</v>
      </c>
      <c r="B81" s="366">
        <v>2</v>
      </c>
      <c r="C81" s="364" t="s">
        <v>717</v>
      </c>
    </row>
    <row r="82" spans="1:3" ht="15.75" thickBot="1" x14ac:dyDescent="0.3">
      <c r="A82" s="365" t="s">
        <v>718</v>
      </c>
      <c r="B82" s="366">
        <v>1</v>
      </c>
      <c r="C82" s="364" t="s">
        <v>719</v>
      </c>
    </row>
    <row r="83" spans="1:3" ht="15.75" thickBot="1" x14ac:dyDescent="0.3">
      <c r="A83" s="365" t="s">
        <v>720</v>
      </c>
      <c r="B83" s="366">
        <v>1</v>
      </c>
      <c r="C83" s="364" t="s">
        <v>721</v>
      </c>
    </row>
    <row r="84" spans="1:3" ht="26.25" thickBot="1" x14ac:dyDescent="0.3">
      <c r="A84" s="365" t="s">
        <v>722</v>
      </c>
      <c r="B84" s="366">
        <v>2</v>
      </c>
      <c r="C84" s="364" t="s">
        <v>723</v>
      </c>
    </row>
    <row r="85" spans="1:3" ht="15.75" thickBot="1" x14ac:dyDescent="0.3">
      <c r="A85" s="365" t="s">
        <v>724</v>
      </c>
      <c r="B85" s="366">
        <v>1</v>
      </c>
      <c r="C85" s="364" t="s">
        <v>725</v>
      </c>
    </row>
    <row r="86" spans="1:3" ht="15.75" thickBot="1" x14ac:dyDescent="0.3">
      <c r="A86" s="365" t="s">
        <v>671</v>
      </c>
      <c r="B86" s="366">
        <v>12</v>
      </c>
      <c r="C86" s="364" t="s">
        <v>587</v>
      </c>
    </row>
    <row r="87" spans="1:3" ht="15.75" thickBot="1" x14ac:dyDescent="0.3">
      <c r="A87" s="365" t="s">
        <v>726</v>
      </c>
      <c r="B87" s="366">
        <v>8</v>
      </c>
      <c r="C87" s="364" t="s">
        <v>587</v>
      </c>
    </row>
    <row r="88" spans="1:3" ht="51.75" thickBot="1" x14ac:dyDescent="0.3">
      <c r="A88" s="365" t="s">
        <v>674</v>
      </c>
      <c r="B88" s="366">
        <v>1</v>
      </c>
      <c r="C88" s="364" t="s">
        <v>587</v>
      </c>
    </row>
    <row r="89" spans="1:3" ht="16.5" thickBot="1" x14ac:dyDescent="0.3">
      <c r="A89" s="533" t="s">
        <v>727</v>
      </c>
      <c r="B89" s="534"/>
      <c r="C89" s="535"/>
    </row>
    <row r="90" spans="1:3" ht="19.5" thickBot="1" x14ac:dyDescent="0.3">
      <c r="A90" s="539" t="s">
        <v>676</v>
      </c>
      <c r="B90" s="540"/>
      <c r="C90" s="540"/>
    </row>
    <row r="91" spans="1:3" ht="15.75" thickBot="1" x14ac:dyDescent="0.3">
      <c r="A91" s="363" t="s">
        <v>600</v>
      </c>
      <c r="B91" s="366" t="s">
        <v>601</v>
      </c>
      <c r="C91" s="366" t="s">
        <v>602</v>
      </c>
    </row>
    <row r="92" spans="1:3" ht="15.75" thickBot="1" x14ac:dyDescent="0.3">
      <c r="A92" s="365" t="s">
        <v>728</v>
      </c>
      <c r="B92" s="366">
        <v>1</v>
      </c>
      <c r="C92" s="364" t="s">
        <v>729</v>
      </c>
    </row>
    <row r="93" spans="1:3" ht="15.75" thickBot="1" x14ac:dyDescent="0.3">
      <c r="A93" s="365" t="s">
        <v>730</v>
      </c>
      <c r="B93" s="366">
        <v>1</v>
      </c>
      <c r="C93" s="364" t="s">
        <v>731</v>
      </c>
    </row>
    <row r="94" spans="1:3" ht="15.75" thickBot="1" x14ac:dyDescent="0.3">
      <c r="A94" s="365" t="s">
        <v>732</v>
      </c>
      <c r="B94" s="366">
        <v>1</v>
      </c>
      <c r="C94" s="364" t="s">
        <v>733</v>
      </c>
    </row>
    <row r="95" spans="1:3" ht="26.25" thickBot="1" x14ac:dyDescent="0.3">
      <c r="A95" s="365" t="s">
        <v>734</v>
      </c>
      <c r="B95" s="366">
        <v>2</v>
      </c>
      <c r="C95" s="364" t="s">
        <v>735</v>
      </c>
    </row>
    <row r="96" spans="1:3" ht="39" thickBot="1" x14ac:dyDescent="0.3">
      <c r="A96" s="365" t="s">
        <v>736</v>
      </c>
      <c r="B96" s="366">
        <v>2</v>
      </c>
      <c r="C96" s="364" t="s">
        <v>737</v>
      </c>
    </row>
    <row r="97" spans="1:3" ht="39" thickBot="1" x14ac:dyDescent="0.3">
      <c r="A97" s="365" t="s">
        <v>738</v>
      </c>
      <c r="B97" s="366">
        <v>2</v>
      </c>
      <c r="C97" s="364" t="s">
        <v>739</v>
      </c>
    </row>
    <row r="98" spans="1:3" ht="26.25" thickBot="1" x14ac:dyDescent="0.3">
      <c r="A98" s="365" t="s">
        <v>740</v>
      </c>
      <c r="B98" s="366">
        <v>2</v>
      </c>
      <c r="C98" s="364" t="s">
        <v>741</v>
      </c>
    </row>
    <row r="99" spans="1:3" ht="15.75" thickBot="1" x14ac:dyDescent="0.3">
      <c r="A99" s="365" t="s">
        <v>643</v>
      </c>
      <c r="B99" s="366">
        <v>1</v>
      </c>
      <c r="C99" s="364" t="s">
        <v>742</v>
      </c>
    </row>
    <row r="100" spans="1:3" ht="15.75" thickBot="1" x14ac:dyDescent="0.3">
      <c r="A100" s="365" t="s">
        <v>605</v>
      </c>
      <c r="B100" s="366">
        <v>1</v>
      </c>
      <c r="C100" s="364" t="s">
        <v>743</v>
      </c>
    </row>
    <row r="101" spans="1:3" ht="19.5" thickBot="1" x14ac:dyDescent="0.3">
      <c r="A101" s="539" t="s">
        <v>712</v>
      </c>
      <c r="B101" s="540"/>
      <c r="C101" s="540"/>
    </row>
    <row r="102" spans="1:3" ht="64.5" thickBot="1" x14ac:dyDescent="0.3">
      <c r="A102" s="365" t="s">
        <v>744</v>
      </c>
      <c r="B102" s="366">
        <v>5</v>
      </c>
      <c r="C102" s="364" t="s">
        <v>745</v>
      </c>
    </row>
    <row r="103" spans="1:3" ht="15.75" thickBot="1" x14ac:dyDescent="0.3">
      <c r="A103" s="365" t="s">
        <v>746</v>
      </c>
      <c r="B103" s="366">
        <v>1</v>
      </c>
      <c r="C103" s="364" t="s">
        <v>747</v>
      </c>
    </row>
    <row r="104" spans="1:3" ht="15.75" thickBot="1" x14ac:dyDescent="0.3">
      <c r="A104" s="368" t="s">
        <v>748</v>
      </c>
      <c r="B104" s="369" t="s">
        <v>455</v>
      </c>
      <c r="C104" s="370" t="s">
        <v>749</v>
      </c>
    </row>
    <row r="105" spans="1:3" ht="15.75" thickBot="1" x14ac:dyDescent="0.3">
      <c r="A105" s="368" t="s">
        <v>750</v>
      </c>
      <c r="B105" s="369" t="s">
        <v>455</v>
      </c>
      <c r="C105" s="370" t="s">
        <v>751</v>
      </c>
    </row>
    <row r="106" spans="1:3" ht="15.75" thickBot="1" x14ac:dyDescent="0.3">
      <c r="A106" s="368" t="s">
        <v>752</v>
      </c>
      <c r="B106" s="369" t="s">
        <v>455</v>
      </c>
      <c r="C106" s="370" t="s">
        <v>753</v>
      </c>
    </row>
    <row r="107" spans="1:3" ht="15.75" thickBot="1" x14ac:dyDescent="0.3">
      <c r="A107" s="368" t="s">
        <v>754</v>
      </c>
      <c r="B107" s="369" t="s">
        <v>455</v>
      </c>
      <c r="C107" s="370" t="s">
        <v>755</v>
      </c>
    </row>
    <row r="108" spans="1:3" ht="15.75" thickBot="1" x14ac:dyDescent="0.3">
      <c r="A108" s="365" t="s">
        <v>756</v>
      </c>
      <c r="B108" s="366">
        <v>1</v>
      </c>
      <c r="C108" s="364" t="s">
        <v>757</v>
      </c>
    </row>
    <row r="109" spans="1:3" ht="15.75" thickBot="1" x14ac:dyDescent="0.3">
      <c r="A109" s="368" t="s">
        <v>748</v>
      </c>
      <c r="B109" s="369" t="s">
        <v>455</v>
      </c>
      <c r="C109" s="370" t="s">
        <v>758</v>
      </c>
    </row>
    <row r="110" spans="1:3" ht="15.75" thickBot="1" x14ac:dyDescent="0.3">
      <c r="A110" s="368" t="s">
        <v>750</v>
      </c>
      <c r="B110" s="369" t="s">
        <v>455</v>
      </c>
      <c r="C110" s="370" t="s">
        <v>759</v>
      </c>
    </row>
    <row r="111" spans="1:3" ht="15.75" thickBot="1" x14ac:dyDescent="0.3">
      <c r="A111" s="368" t="s">
        <v>752</v>
      </c>
      <c r="B111" s="369" t="s">
        <v>455</v>
      </c>
      <c r="C111" s="370" t="s">
        <v>760</v>
      </c>
    </row>
    <row r="112" spans="1:3" ht="15.75" thickBot="1" x14ac:dyDescent="0.3">
      <c r="A112" s="368" t="s">
        <v>754</v>
      </c>
      <c r="B112" s="369" t="s">
        <v>455</v>
      </c>
      <c r="C112" s="370" t="s">
        <v>761</v>
      </c>
    </row>
    <row r="113" spans="1:3" ht="26.25" thickBot="1" x14ac:dyDescent="0.3">
      <c r="A113" s="365" t="s">
        <v>762</v>
      </c>
      <c r="B113" s="366">
        <v>1</v>
      </c>
      <c r="C113" s="364" t="s">
        <v>763</v>
      </c>
    </row>
    <row r="114" spans="1:3" ht="23.25" thickBot="1" x14ac:dyDescent="0.3">
      <c r="A114" s="368" t="s">
        <v>613</v>
      </c>
      <c r="B114" s="369" t="s">
        <v>455</v>
      </c>
      <c r="C114" s="370" t="s">
        <v>764</v>
      </c>
    </row>
    <row r="115" spans="1:3" ht="23.25" thickBot="1" x14ac:dyDescent="0.3">
      <c r="A115" s="368" t="s">
        <v>765</v>
      </c>
      <c r="B115" s="369" t="s">
        <v>455</v>
      </c>
      <c r="C115" s="370" t="s">
        <v>766</v>
      </c>
    </row>
    <row r="116" spans="1:3" ht="26.25" thickBot="1" x14ac:dyDescent="0.3">
      <c r="A116" s="365" t="s">
        <v>762</v>
      </c>
      <c r="B116" s="366">
        <v>1</v>
      </c>
      <c r="C116" s="364" t="s">
        <v>767</v>
      </c>
    </row>
    <row r="117" spans="1:3" ht="23.25" thickBot="1" x14ac:dyDescent="0.3">
      <c r="A117" s="368" t="s">
        <v>613</v>
      </c>
      <c r="B117" s="369" t="s">
        <v>455</v>
      </c>
      <c r="C117" s="370" t="s">
        <v>768</v>
      </c>
    </row>
    <row r="118" spans="1:3" ht="23.25" thickBot="1" x14ac:dyDescent="0.3">
      <c r="A118" s="368" t="s">
        <v>765</v>
      </c>
      <c r="B118" s="369" t="s">
        <v>455</v>
      </c>
      <c r="C118" s="370" t="s">
        <v>769</v>
      </c>
    </row>
    <row r="119" spans="1:3" ht="26.25" thickBot="1" x14ac:dyDescent="0.3">
      <c r="A119" s="365" t="s">
        <v>770</v>
      </c>
      <c r="B119" s="366">
        <v>2</v>
      </c>
      <c r="C119" s="364" t="s">
        <v>771</v>
      </c>
    </row>
    <row r="120" spans="1:3" ht="26.25" thickBot="1" x14ac:dyDescent="0.3">
      <c r="A120" s="365" t="s">
        <v>772</v>
      </c>
      <c r="B120" s="366">
        <v>2</v>
      </c>
      <c r="C120" s="364" t="s">
        <v>773</v>
      </c>
    </row>
    <row r="121" spans="1:3" ht="15.75" thickBot="1" x14ac:dyDescent="0.3">
      <c r="A121" s="365" t="s">
        <v>724</v>
      </c>
      <c r="B121" s="366">
        <v>1</v>
      </c>
      <c r="C121" s="364" t="s">
        <v>774</v>
      </c>
    </row>
    <row r="122" spans="1:3" ht="15.75" thickBot="1" x14ac:dyDescent="0.3">
      <c r="A122" s="365" t="s">
        <v>775</v>
      </c>
      <c r="B122" s="366">
        <v>15</v>
      </c>
      <c r="C122" s="364" t="s">
        <v>776</v>
      </c>
    </row>
    <row r="123" spans="1:3" ht="15.75" thickBot="1" x14ac:dyDescent="0.3">
      <c r="A123" s="365" t="s">
        <v>671</v>
      </c>
      <c r="B123" s="366">
        <v>4</v>
      </c>
      <c r="C123" s="364" t="s">
        <v>776</v>
      </c>
    </row>
    <row r="124" spans="1:3" ht="15.75" thickBot="1" x14ac:dyDescent="0.3">
      <c r="A124" s="365" t="s">
        <v>777</v>
      </c>
      <c r="B124" s="366">
        <v>2</v>
      </c>
      <c r="C124" s="364" t="s">
        <v>587</v>
      </c>
    </row>
    <row r="125" spans="1:3" ht="15.75" thickBot="1" x14ac:dyDescent="0.3">
      <c r="A125" s="365" t="s">
        <v>778</v>
      </c>
      <c r="B125" s="366">
        <v>16</v>
      </c>
      <c r="C125" s="364" t="s">
        <v>776</v>
      </c>
    </row>
    <row r="126" spans="1:3" ht="51.75" thickBot="1" x14ac:dyDescent="0.3">
      <c r="A126" s="365" t="s">
        <v>674</v>
      </c>
      <c r="B126" s="366">
        <v>1</v>
      </c>
      <c r="C126" s="364" t="s">
        <v>776</v>
      </c>
    </row>
    <row r="127" spans="1:3" ht="16.5" thickBot="1" x14ac:dyDescent="0.3">
      <c r="A127" s="533" t="s">
        <v>779</v>
      </c>
      <c r="B127" s="534"/>
      <c r="C127" s="535"/>
    </row>
    <row r="128" spans="1:3" ht="19.5" thickBot="1" x14ac:dyDescent="0.3">
      <c r="A128" s="539" t="s">
        <v>676</v>
      </c>
      <c r="B128" s="540"/>
      <c r="C128" s="540"/>
    </row>
    <row r="129" spans="1:3" ht="15.75" thickBot="1" x14ac:dyDescent="0.3">
      <c r="A129" s="363" t="s">
        <v>600</v>
      </c>
      <c r="B129" s="366" t="s">
        <v>601</v>
      </c>
      <c r="C129" s="366" t="s">
        <v>602</v>
      </c>
    </row>
    <row r="130" spans="1:3" ht="15.75" thickBot="1" x14ac:dyDescent="0.3">
      <c r="A130" s="365" t="s">
        <v>780</v>
      </c>
      <c r="B130" s="366">
        <v>1</v>
      </c>
      <c r="C130" s="364" t="s">
        <v>781</v>
      </c>
    </row>
    <row r="131" spans="1:3" ht="15.75" thickBot="1" x14ac:dyDescent="0.3">
      <c r="A131" s="365" t="s">
        <v>730</v>
      </c>
      <c r="B131" s="366">
        <v>1</v>
      </c>
      <c r="C131" s="364" t="s">
        <v>782</v>
      </c>
    </row>
    <row r="132" spans="1:3" ht="15.75" thickBot="1" x14ac:dyDescent="0.3">
      <c r="A132" s="365" t="s">
        <v>783</v>
      </c>
      <c r="B132" s="366">
        <v>1</v>
      </c>
      <c r="C132" s="364" t="s">
        <v>587</v>
      </c>
    </row>
    <row r="133" spans="1:3" ht="26.25" thickBot="1" x14ac:dyDescent="0.3">
      <c r="A133" s="365" t="s">
        <v>784</v>
      </c>
      <c r="B133" s="366">
        <v>2</v>
      </c>
      <c r="C133" s="364" t="s">
        <v>785</v>
      </c>
    </row>
    <row r="134" spans="1:3" ht="26.25" thickBot="1" x14ac:dyDescent="0.3">
      <c r="A134" s="365" t="s">
        <v>786</v>
      </c>
      <c r="B134" s="366">
        <v>1</v>
      </c>
      <c r="C134" s="364" t="s">
        <v>787</v>
      </c>
    </row>
    <row r="135" spans="1:3" ht="23.25" thickBot="1" x14ac:dyDescent="0.3">
      <c r="A135" s="368" t="s">
        <v>635</v>
      </c>
      <c r="B135" s="369" t="s">
        <v>455</v>
      </c>
      <c r="C135" s="370" t="s">
        <v>788</v>
      </c>
    </row>
    <row r="136" spans="1:3" ht="23.25" thickBot="1" x14ac:dyDescent="0.3">
      <c r="A136" s="368" t="s">
        <v>639</v>
      </c>
      <c r="B136" s="369" t="s">
        <v>455</v>
      </c>
      <c r="C136" s="370" t="s">
        <v>789</v>
      </c>
    </row>
    <row r="137" spans="1:3" ht="23.25" thickBot="1" x14ac:dyDescent="0.3">
      <c r="A137" s="368" t="s">
        <v>790</v>
      </c>
      <c r="B137" s="369" t="s">
        <v>455</v>
      </c>
      <c r="C137" s="370" t="s">
        <v>791</v>
      </c>
    </row>
    <row r="138" spans="1:3" ht="26.25" thickBot="1" x14ac:dyDescent="0.3">
      <c r="A138" s="365" t="s">
        <v>786</v>
      </c>
      <c r="B138" s="366">
        <v>1</v>
      </c>
      <c r="C138" s="364" t="s">
        <v>792</v>
      </c>
    </row>
    <row r="139" spans="1:3" ht="23.25" thickBot="1" x14ac:dyDescent="0.3">
      <c r="A139" s="368" t="s">
        <v>793</v>
      </c>
      <c r="B139" s="369">
        <v>1</v>
      </c>
      <c r="C139" s="370" t="s">
        <v>794</v>
      </c>
    </row>
    <row r="140" spans="1:3" ht="23.25" thickBot="1" x14ac:dyDescent="0.3">
      <c r="A140" s="368" t="s">
        <v>793</v>
      </c>
      <c r="B140" s="369">
        <v>1</v>
      </c>
      <c r="C140" s="370" t="s">
        <v>795</v>
      </c>
    </row>
    <row r="141" spans="1:3" ht="23.25" thickBot="1" x14ac:dyDescent="0.3">
      <c r="A141" s="368" t="s">
        <v>796</v>
      </c>
      <c r="B141" s="369">
        <v>1</v>
      </c>
      <c r="C141" s="370" t="s">
        <v>797</v>
      </c>
    </row>
    <row r="142" spans="1:3" ht="26.25" thickBot="1" x14ac:dyDescent="0.3">
      <c r="A142" s="365" t="s">
        <v>798</v>
      </c>
      <c r="B142" s="366">
        <v>2</v>
      </c>
      <c r="C142" s="364" t="s">
        <v>799</v>
      </c>
    </row>
    <row r="143" spans="1:3" ht="15.75" thickBot="1" x14ac:dyDescent="0.3">
      <c r="A143" s="365" t="s">
        <v>800</v>
      </c>
      <c r="B143" s="366">
        <v>12</v>
      </c>
      <c r="C143" s="364" t="s">
        <v>587</v>
      </c>
    </row>
    <row r="144" spans="1:3" ht="15.75" thickBot="1" x14ac:dyDescent="0.3">
      <c r="A144" s="365" t="s">
        <v>605</v>
      </c>
      <c r="B144" s="366">
        <v>1</v>
      </c>
      <c r="C144" s="364" t="s">
        <v>801</v>
      </c>
    </row>
    <row r="145" spans="1:3" ht="19.5" thickBot="1" x14ac:dyDescent="0.3">
      <c r="A145" s="539" t="s">
        <v>712</v>
      </c>
      <c r="B145" s="540"/>
      <c r="C145" s="540"/>
    </row>
    <row r="146" spans="1:3" ht="15.75" thickBot="1" x14ac:dyDescent="0.3">
      <c r="A146" s="365" t="s">
        <v>802</v>
      </c>
      <c r="B146" s="366">
        <v>1</v>
      </c>
      <c r="C146" s="364" t="s">
        <v>803</v>
      </c>
    </row>
    <row r="147" spans="1:3" ht="15.75" thickBot="1" x14ac:dyDescent="0.3">
      <c r="A147" s="365" t="s">
        <v>605</v>
      </c>
      <c r="B147" s="366">
        <v>1</v>
      </c>
      <c r="C147" s="364" t="s">
        <v>804</v>
      </c>
    </row>
    <row r="148" spans="1:3" ht="15.75" thickBot="1" x14ac:dyDescent="0.3">
      <c r="A148" s="365" t="s">
        <v>711</v>
      </c>
      <c r="B148" s="366">
        <v>4</v>
      </c>
      <c r="C148" s="364" t="s">
        <v>776</v>
      </c>
    </row>
    <row r="149" spans="1:3" ht="51.75" thickBot="1" x14ac:dyDescent="0.3">
      <c r="A149" s="365" t="s">
        <v>674</v>
      </c>
      <c r="B149" s="366">
        <v>1</v>
      </c>
      <c r="C149" s="364" t="s">
        <v>776</v>
      </c>
    </row>
    <row r="150" spans="1:3" ht="16.5" thickBot="1" x14ac:dyDescent="0.3">
      <c r="A150" s="533" t="s">
        <v>805</v>
      </c>
      <c r="B150" s="534"/>
      <c r="C150" s="535"/>
    </row>
    <row r="151" spans="1:3" ht="19.5" thickBot="1" x14ac:dyDescent="0.3">
      <c r="A151" s="539" t="s">
        <v>676</v>
      </c>
      <c r="B151" s="540"/>
      <c r="C151" s="540"/>
    </row>
    <row r="152" spans="1:3" ht="15.75" thickBot="1" x14ac:dyDescent="0.3">
      <c r="A152" s="363" t="s">
        <v>600</v>
      </c>
      <c r="B152" s="366" t="s">
        <v>601</v>
      </c>
      <c r="C152" s="366" t="s">
        <v>602</v>
      </c>
    </row>
    <row r="153" spans="1:3" ht="15.75" thickBot="1" x14ac:dyDescent="0.3">
      <c r="A153" s="365" t="s">
        <v>806</v>
      </c>
      <c r="B153" s="366">
        <v>1</v>
      </c>
      <c r="C153" s="364" t="s">
        <v>807</v>
      </c>
    </row>
    <row r="154" spans="1:3" ht="15.75" thickBot="1" x14ac:dyDescent="0.3">
      <c r="A154" s="365" t="s">
        <v>808</v>
      </c>
      <c r="B154" s="366">
        <v>1</v>
      </c>
      <c r="C154" s="364" t="s">
        <v>809</v>
      </c>
    </row>
    <row r="155" spans="1:3" ht="77.25" thickBot="1" x14ac:dyDescent="0.3">
      <c r="A155" s="365" t="s">
        <v>810</v>
      </c>
      <c r="B155" s="366">
        <v>1</v>
      </c>
      <c r="C155" s="364" t="s">
        <v>811</v>
      </c>
    </row>
    <row r="156" spans="1:3" ht="23.25" thickBot="1" x14ac:dyDescent="0.3">
      <c r="A156" s="368" t="s">
        <v>812</v>
      </c>
      <c r="B156" s="369" t="s">
        <v>455</v>
      </c>
      <c r="C156" s="370" t="s">
        <v>813</v>
      </c>
    </row>
    <row r="157" spans="1:3" ht="77.25" thickBot="1" x14ac:dyDescent="0.3">
      <c r="A157" s="365" t="s">
        <v>810</v>
      </c>
      <c r="B157" s="366">
        <v>1</v>
      </c>
      <c r="C157" s="364" t="s">
        <v>814</v>
      </c>
    </row>
    <row r="158" spans="1:3" ht="15.75" thickBot="1" x14ac:dyDescent="0.3">
      <c r="A158" s="365" t="s">
        <v>815</v>
      </c>
      <c r="B158" s="366">
        <v>1</v>
      </c>
      <c r="C158" s="364" t="s">
        <v>816</v>
      </c>
    </row>
    <row r="159" spans="1:3" ht="15.75" thickBot="1" x14ac:dyDescent="0.3">
      <c r="A159" s="365" t="s">
        <v>817</v>
      </c>
      <c r="B159" s="366">
        <v>1</v>
      </c>
      <c r="C159" s="364" t="s">
        <v>818</v>
      </c>
    </row>
    <row r="160" spans="1:3" ht="51.75" thickBot="1" x14ac:dyDescent="0.3">
      <c r="A160" s="365" t="s">
        <v>819</v>
      </c>
      <c r="B160" s="366">
        <v>1</v>
      </c>
      <c r="C160" s="364" t="s">
        <v>587</v>
      </c>
    </row>
    <row r="161" spans="1:3" ht="15.75" thickBot="1" x14ac:dyDescent="0.3">
      <c r="A161" s="365" t="s">
        <v>605</v>
      </c>
      <c r="B161" s="366">
        <v>1</v>
      </c>
      <c r="C161" s="364" t="s">
        <v>820</v>
      </c>
    </row>
    <row r="162" spans="1:3" ht="26.25" thickBot="1" x14ac:dyDescent="0.3">
      <c r="A162" s="365" t="s">
        <v>821</v>
      </c>
      <c r="B162" s="366">
        <v>32</v>
      </c>
      <c r="C162" s="364"/>
    </row>
    <row r="163" spans="1:3" ht="15.75" thickBot="1" x14ac:dyDescent="0.3">
      <c r="A163" s="365" t="s">
        <v>822</v>
      </c>
      <c r="B163" s="366">
        <v>8</v>
      </c>
      <c r="C163" s="364"/>
    </row>
    <row r="164" spans="1:3" ht="15.75" thickBot="1" x14ac:dyDescent="0.3">
      <c r="A164" s="365" t="s">
        <v>823</v>
      </c>
      <c r="B164" s="366">
        <v>2</v>
      </c>
      <c r="C164" s="364"/>
    </row>
    <row r="165" spans="1:3" ht="19.5" thickBot="1" x14ac:dyDescent="0.3">
      <c r="A165" s="539" t="s">
        <v>712</v>
      </c>
      <c r="B165" s="540"/>
      <c r="C165" s="540"/>
    </row>
    <row r="166" spans="1:3" ht="15.75" thickBot="1" x14ac:dyDescent="0.3">
      <c r="A166" s="365" t="s">
        <v>605</v>
      </c>
      <c r="B166" s="366">
        <v>1</v>
      </c>
      <c r="C166" s="364" t="s">
        <v>824</v>
      </c>
    </row>
    <row r="167" spans="1:3" ht="51.75" thickBot="1" x14ac:dyDescent="0.3">
      <c r="A167" s="365" t="s">
        <v>674</v>
      </c>
      <c r="B167" s="366">
        <v>1</v>
      </c>
      <c r="C167" s="364"/>
    </row>
    <row r="168" spans="1:3" ht="16.5" thickBot="1" x14ac:dyDescent="0.3">
      <c r="A168" s="533" t="s">
        <v>825</v>
      </c>
      <c r="B168" s="534"/>
      <c r="C168" s="535"/>
    </row>
    <row r="169" spans="1:3" ht="15.75" thickBot="1" x14ac:dyDescent="0.3">
      <c r="A169" s="363" t="s">
        <v>600</v>
      </c>
      <c r="B169" s="366" t="s">
        <v>601</v>
      </c>
      <c r="C169" s="364" t="s">
        <v>602</v>
      </c>
    </row>
    <row r="170" spans="1:3" ht="15.75" thickBot="1" x14ac:dyDescent="0.3">
      <c r="A170" s="365" t="s">
        <v>826</v>
      </c>
      <c r="B170" s="366">
        <v>1</v>
      </c>
      <c r="C170" s="364" t="s">
        <v>827</v>
      </c>
    </row>
    <row r="171" spans="1:3" ht="51.75" thickBot="1" x14ac:dyDescent="0.3">
      <c r="A171" s="365" t="s">
        <v>828</v>
      </c>
      <c r="B171" s="366">
        <v>1</v>
      </c>
      <c r="C171" s="364" t="s">
        <v>829</v>
      </c>
    </row>
    <row r="172" spans="1:3" ht="39" thickBot="1" x14ac:dyDescent="0.3">
      <c r="A172" s="365" t="s">
        <v>830</v>
      </c>
      <c r="B172" s="366">
        <v>1</v>
      </c>
      <c r="C172" s="364" t="s">
        <v>831</v>
      </c>
    </row>
    <row r="173" spans="1:3" ht="39" thickBot="1" x14ac:dyDescent="0.3">
      <c r="A173" s="365" t="s">
        <v>832</v>
      </c>
      <c r="B173" s="366">
        <v>1</v>
      </c>
      <c r="C173" s="364" t="s">
        <v>833</v>
      </c>
    </row>
    <row r="174" spans="1:3" ht="39" thickBot="1" x14ac:dyDescent="0.3">
      <c r="A174" s="365" t="s">
        <v>834</v>
      </c>
      <c r="B174" s="366">
        <v>1</v>
      </c>
      <c r="C174" s="364" t="s">
        <v>835</v>
      </c>
    </row>
    <row r="175" spans="1:3" ht="39" thickBot="1" x14ac:dyDescent="0.3">
      <c r="A175" s="365" t="s">
        <v>836</v>
      </c>
      <c r="B175" s="366">
        <v>1</v>
      </c>
      <c r="C175" s="364" t="s">
        <v>837</v>
      </c>
    </row>
    <row r="176" spans="1:3" ht="64.5" thickBot="1" x14ac:dyDescent="0.3">
      <c r="A176" s="365" t="s">
        <v>838</v>
      </c>
      <c r="B176" s="366">
        <v>1</v>
      </c>
      <c r="C176" s="364" t="s">
        <v>839</v>
      </c>
    </row>
    <row r="177" spans="1:4" ht="64.5" thickBot="1" x14ac:dyDescent="0.3">
      <c r="A177" s="365" t="s">
        <v>838</v>
      </c>
      <c r="B177" s="366">
        <v>1</v>
      </c>
      <c r="C177" s="364" t="s">
        <v>840</v>
      </c>
    </row>
    <row r="178" spans="1:4" ht="51.75" thickBot="1" x14ac:dyDescent="0.3">
      <c r="A178" s="365" t="s">
        <v>841</v>
      </c>
      <c r="B178" s="366">
        <v>1</v>
      </c>
      <c r="C178" s="364" t="s">
        <v>842</v>
      </c>
    </row>
    <row r="179" spans="1:4" ht="39" thickBot="1" x14ac:dyDescent="0.3">
      <c r="A179" s="365" t="s">
        <v>836</v>
      </c>
      <c r="B179" s="366">
        <v>1</v>
      </c>
      <c r="C179" s="364" t="s">
        <v>843</v>
      </c>
    </row>
    <row r="180" spans="1:4" ht="39" thickBot="1" x14ac:dyDescent="0.3">
      <c r="A180" s="365" t="s">
        <v>844</v>
      </c>
      <c r="B180" s="366">
        <v>1</v>
      </c>
      <c r="C180" s="364" t="s">
        <v>845</v>
      </c>
    </row>
    <row r="181" spans="1:4" ht="39" thickBot="1" x14ac:dyDescent="0.3">
      <c r="A181" s="365" t="s">
        <v>846</v>
      </c>
      <c r="B181" s="366">
        <v>1</v>
      </c>
      <c r="C181" s="364" t="s">
        <v>847</v>
      </c>
    </row>
    <row r="182" spans="1:4" ht="39" thickBot="1" x14ac:dyDescent="0.3">
      <c r="A182" s="365" t="s">
        <v>848</v>
      </c>
      <c r="B182" s="366">
        <v>1</v>
      </c>
      <c r="C182" s="364" t="s">
        <v>849</v>
      </c>
    </row>
    <row r="183" spans="1:4" ht="15.75" thickBot="1" x14ac:dyDescent="0.3">
      <c r="A183" s="365" t="s">
        <v>850</v>
      </c>
      <c r="B183" s="366">
        <v>1</v>
      </c>
      <c r="C183" s="364" t="s">
        <v>587</v>
      </c>
    </row>
    <row r="184" spans="1:4" ht="16.5" thickBot="1" x14ac:dyDescent="0.3">
      <c r="A184" s="533" t="s">
        <v>851</v>
      </c>
      <c r="B184" s="534"/>
      <c r="C184" s="535"/>
    </row>
    <row r="185" spans="1:4" ht="15.75" thickBot="1" x14ac:dyDescent="0.3">
      <c r="A185" s="363" t="s">
        <v>600</v>
      </c>
      <c r="B185" s="364" t="s">
        <v>601</v>
      </c>
      <c r="C185" s="364" t="s">
        <v>602</v>
      </c>
    </row>
    <row r="186" spans="1:4" ht="51.75" thickBot="1" x14ac:dyDescent="0.3">
      <c r="A186" s="365" t="s">
        <v>852</v>
      </c>
      <c r="B186" s="366">
        <v>2</v>
      </c>
      <c r="C186" s="364" t="s">
        <v>587</v>
      </c>
    </row>
    <row r="187" spans="1:4" ht="64.5" thickBot="1" x14ac:dyDescent="0.3">
      <c r="A187" s="365" t="s">
        <v>853</v>
      </c>
      <c r="B187" s="366">
        <v>40</v>
      </c>
      <c r="C187" s="364" t="s">
        <v>587</v>
      </c>
    </row>
    <row r="188" spans="1:4" ht="15.75" thickBot="1" x14ac:dyDescent="0.3">
      <c r="A188" s="365" t="s">
        <v>854</v>
      </c>
      <c r="B188" s="366">
        <v>16</v>
      </c>
      <c r="C188" s="364" t="s">
        <v>587</v>
      </c>
    </row>
    <row r="189" spans="1:4" ht="15.75" thickBot="1" x14ac:dyDescent="0.3">
      <c r="A189" s="365" t="s">
        <v>855</v>
      </c>
      <c r="B189" s="366">
        <v>10</v>
      </c>
      <c r="C189" s="364" t="s">
        <v>587</v>
      </c>
    </row>
    <row r="190" spans="1:4" ht="15.75" thickBot="1" x14ac:dyDescent="0.3">
      <c r="A190" s="365" t="s">
        <v>850</v>
      </c>
      <c r="B190" s="366">
        <v>1</v>
      </c>
      <c r="C190" s="364" t="s">
        <v>587</v>
      </c>
    </row>
    <row r="191" spans="1:4" ht="15.75" thickBot="1" x14ac:dyDescent="0.3">
      <c r="A191" s="374"/>
    </row>
    <row r="192" spans="1:4" ht="15.75" thickBot="1" x14ac:dyDescent="0.3">
      <c r="A192" s="536" t="s">
        <v>856</v>
      </c>
      <c r="B192" s="537"/>
      <c r="C192" s="538"/>
      <c r="D192" s="402"/>
    </row>
    <row r="193" spans="1:4" ht="26.25" thickBot="1" x14ac:dyDescent="0.3">
      <c r="A193" s="375" t="s">
        <v>857</v>
      </c>
      <c r="B193" s="376">
        <v>1</v>
      </c>
      <c r="C193" s="376"/>
      <c r="D193" s="401"/>
    </row>
    <row r="194" spans="1:4" ht="26.25" thickBot="1" x14ac:dyDescent="0.3">
      <c r="A194" s="375" t="s">
        <v>857</v>
      </c>
      <c r="B194" s="376">
        <v>1</v>
      </c>
      <c r="C194" s="376"/>
      <c r="D194" s="401"/>
    </row>
    <row r="195" spans="1:4" ht="26.25" thickBot="1" x14ac:dyDescent="0.3">
      <c r="A195" s="375" t="s">
        <v>857</v>
      </c>
      <c r="B195" s="376">
        <v>1</v>
      </c>
      <c r="C195" s="376"/>
      <c r="D195" s="401"/>
    </row>
    <row r="196" spans="1:4" ht="26.25" thickBot="1" x14ac:dyDescent="0.3">
      <c r="A196" s="375" t="s">
        <v>857</v>
      </c>
      <c r="B196" s="376">
        <v>1</v>
      </c>
      <c r="C196" s="376"/>
      <c r="D196" s="401"/>
    </row>
    <row r="197" spans="1:4" ht="26.25" thickBot="1" x14ac:dyDescent="0.3">
      <c r="A197" s="375" t="s">
        <v>857</v>
      </c>
      <c r="B197" s="376">
        <v>1</v>
      </c>
      <c r="C197" s="376"/>
      <c r="D197" s="401"/>
    </row>
    <row r="199" spans="1:4" ht="30.75" customHeight="1" x14ac:dyDescent="0.25">
      <c r="D199" s="395"/>
    </row>
  </sheetData>
  <mergeCells count="20">
    <mergeCell ref="A1:C1"/>
    <mergeCell ref="A127:C127"/>
    <mergeCell ref="A128:C128"/>
    <mergeCell ref="A145:C145"/>
    <mergeCell ref="A150:C150"/>
    <mergeCell ref="A78:C78"/>
    <mergeCell ref="A89:C89"/>
    <mergeCell ref="A90:C90"/>
    <mergeCell ref="A101:C101"/>
    <mergeCell ref="A2:C2"/>
    <mergeCell ref="A6:C6"/>
    <mergeCell ref="A55:C55"/>
    <mergeCell ref="A56:C56"/>
    <mergeCell ref="A72:A73"/>
    <mergeCell ref="B72:B73"/>
    <mergeCell ref="A168:C168"/>
    <mergeCell ref="A184:C184"/>
    <mergeCell ref="A192:C192"/>
    <mergeCell ref="A151:C151"/>
    <mergeCell ref="A165:C165"/>
  </mergeCells>
  <printOptions horizontalCentered="1" verticalCentered="1"/>
  <pageMargins left="0.70866141732283472" right="0.31" top="0.74803149606299213" bottom="0.49" header="0.31496062992125984" footer="0.31496062992125984"/>
  <pageSetup paperSize="9" scale="75" orientation="portrait" horizontalDpi="300" verticalDpi="300" r:id="rId1"/>
  <headerFooter>
    <oddHeader>&amp;CGERENCIA TECNICA
SUBGERENCIA DE CORE Y REDES DE ACCESO
DPTO. CONMUTACION</oddHeader>
  </headerFooter>
  <rowBreaks count="4" manualBreakCount="4">
    <brk id="44" max="16383" man="1"/>
    <brk id="88" max="16383" man="1"/>
    <brk id="136" max="16383" man="1"/>
    <brk id="1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topLeftCell="A16" workbookViewId="0">
      <selection activeCell="L15" sqref="L15"/>
    </sheetView>
  </sheetViews>
  <sheetFormatPr baseColWidth="10" defaultRowHeight="15" x14ac:dyDescent="0.25"/>
  <cols>
    <col min="1" max="1" width="2.140625" customWidth="1"/>
    <col min="2" max="2" width="15.5703125" customWidth="1"/>
    <col min="3" max="3" width="23.85546875" style="244" customWidth="1"/>
    <col min="4" max="4" width="11.42578125" style="230" customWidth="1"/>
    <col min="5" max="5" width="22.7109375" style="230" customWidth="1"/>
    <col min="6" max="7" width="11" style="244" customWidth="1"/>
    <col min="8" max="8" width="10.5703125" style="244" customWidth="1"/>
    <col min="9" max="9" width="2.140625" style="244" customWidth="1"/>
    <col min="10" max="10" width="21.5703125" style="243" customWidth="1"/>
    <col min="254" max="255" width="3.7109375" customWidth="1"/>
    <col min="256" max="256" width="2.140625" customWidth="1"/>
    <col min="257" max="257" width="15.5703125" customWidth="1"/>
    <col min="258" max="258" width="23.85546875" customWidth="1"/>
    <col min="259" max="259" width="11.42578125" customWidth="1"/>
    <col min="260" max="260" width="22.7109375" customWidth="1"/>
    <col min="261" max="263" width="11" customWidth="1"/>
    <col min="264" max="264" width="2" customWidth="1"/>
    <col min="265" max="265" width="23.28515625" customWidth="1"/>
    <col min="266" max="266" width="2.42578125" customWidth="1"/>
    <col min="510" max="511" width="3.7109375" customWidth="1"/>
    <col min="512" max="512" width="2.140625" customWidth="1"/>
    <col min="513" max="513" width="15.5703125" customWidth="1"/>
    <col min="514" max="514" width="23.85546875" customWidth="1"/>
    <col min="515" max="515" width="11.42578125" customWidth="1"/>
    <col min="516" max="516" width="22.7109375" customWidth="1"/>
    <col min="517" max="519" width="11" customWidth="1"/>
    <col min="520" max="520" width="2" customWidth="1"/>
    <col min="521" max="521" width="23.28515625" customWidth="1"/>
    <col min="522" max="522" width="2.42578125" customWidth="1"/>
    <col min="766" max="767" width="3.7109375" customWidth="1"/>
    <col min="768" max="768" width="2.140625" customWidth="1"/>
    <col min="769" max="769" width="15.5703125" customWidth="1"/>
    <col min="770" max="770" width="23.85546875" customWidth="1"/>
    <col min="771" max="771" width="11.42578125" customWidth="1"/>
    <col min="772" max="772" width="22.7109375" customWidth="1"/>
    <col min="773" max="775" width="11" customWidth="1"/>
    <col min="776" max="776" width="2" customWidth="1"/>
    <col min="777" max="777" width="23.28515625" customWidth="1"/>
    <col min="778" max="778" width="2.42578125" customWidth="1"/>
    <col min="1022" max="1023" width="3.7109375" customWidth="1"/>
    <col min="1024" max="1024" width="2.140625" customWidth="1"/>
    <col min="1025" max="1025" width="15.5703125" customWidth="1"/>
    <col min="1026" max="1026" width="23.85546875" customWidth="1"/>
    <col min="1027" max="1027" width="11.42578125" customWidth="1"/>
    <col min="1028" max="1028" width="22.7109375" customWidth="1"/>
    <col min="1029" max="1031" width="11" customWidth="1"/>
    <col min="1032" max="1032" width="2" customWidth="1"/>
    <col min="1033" max="1033" width="23.28515625" customWidth="1"/>
    <col min="1034" max="1034" width="2.42578125" customWidth="1"/>
    <col min="1278" max="1279" width="3.7109375" customWidth="1"/>
    <col min="1280" max="1280" width="2.140625" customWidth="1"/>
    <col min="1281" max="1281" width="15.5703125" customWidth="1"/>
    <col min="1282" max="1282" width="23.85546875" customWidth="1"/>
    <col min="1283" max="1283" width="11.42578125" customWidth="1"/>
    <col min="1284" max="1284" width="22.7109375" customWidth="1"/>
    <col min="1285" max="1287" width="11" customWidth="1"/>
    <col min="1288" max="1288" width="2" customWidth="1"/>
    <col min="1289" max="1289" width="23.28515625" customWidth="1"/>
    <col min="1290" max="1290" width="2.42578125" customWidth="1"/>
    <col min="1534" max="1535" width="3.7109375" customWidth="1"/>
    <col min="1536" max="1536" width="2.140625" customWidth="1"/>
    <col min="1537" max="1537" width="15.5703125" customWidth="1"/>
    <col min="1538" max="1538" width="23.85546875" customWidth="1"/>
    <col min="1539" max="1539" width="11.42578125" customWidth="1"/>
    <col min="1540" max="1540" width="22.7109375" customWidth="1"/>
    <col min="1541" max="1543" width="11" customWidth="1"/>
    <col min="1544" max="1544" width="2" customWidth="1"/>
    <col min="1545" max="1545" width="23.28515625" customWidth="1"/>
    <col min="1546" max="1546" width="2.42578125" customWidth="1"/>
    <col min="1790" max="1791" width="3.7109375" customWidth="1"/>
    <col min="1792" max="1792" width="2.140625" customWidth="1"/>
    <col min="1793" max="1793" width="15.5703125" customWidth="1"/>
    <col min="1794" max="1794" width="23.85546875" customWidth="1"/>
    <col min="1795" max="1795" width="11.42578125" customWidth="1"/>
    <col min="1796" max="1796" width="22.7109375" customWidth="1"/>
    <col min="1797" max="1799" width="11" customWidth="1"/>
    <col min="1800" max="1800" width="2" customWidth="1"/>
    <col min="1801" max="1801" width="23.28515625" customWidth="1"/>
    <col min="1802" max="1802" width="2.42578125" customWidth="1"/>
    <col min="2046" max="2047" width="3.7109375" customWidth="1"/>
    <col min="2048" max="2048" width="2.140625" customWidth="1"/>
    <col min="2049" max="2049" width="15.5703125" customWidth="1"/>
    <col min="2050" max="2050" width="23.85546875" customWidth="1"/>
    <col min="2051" max="2051" width="11.42578125" customWidth="1"/>
    <col min="2052" max="2052" width="22.7109375" customWidth="1"/>
    <col min="2053" max="2055" width="11" customWidth="1"/>
    <col min="2056" max="2056" width="2" customWidth="1"/>
    <col min="2057" max="2057" width="23.28515625" customWidth="1"/>
    <col min="2058" max="2058" width="2.42578125" customWidth="1"/>
    <col min="2302" max="2303" width="3.7109375" customWidth="1"/>
    <col min="2304" max="2304" width="2.140625" customWidth="1"/>
    <col min="2305" max="2305" width="15.5703125" customWidth="1"/>
    <col min="2306" max="2306" width="23.85546875" customWidth="1"/>
    <col min="2307" max="2307" width="11.42578125" customWidth="1"/>
    <col min="2308" max="2308" width="22.7109375" customWidth="1"/>
    <col min="2309" max="2311" width="11" customWidth="1"/>
    <col min="2312" max="2312" width="2" customWidth="1"/>
    <col min="2313" max="2313" width="23.28515625" customWidth="1"/>
    <col min="2314" max="2314" width="2.42578125" customWidth="1"/>
    <col min="2558" max="2559" width="3.7109375" customWidth="1"/>
    <col min="2560" max="2560" width="2.140625" customWidth="1"/>
    <col min="2561" max="2561" width="15.5703125" customWidth="1"/>
    <col min="2562" max="2562" width="23.85546875" customWidth="1"/>
    <col min="2563" max="2563" width="11.42578125" customWidth="1"/>
    <col min="2564" max="2564" width="22.7109375" customWidth="1"/>
    <col min="2565" max="2567" width="11" customWidth="1"/>
    <col min="2568" max="2568" width="2" customWidth="1"/>
    <col min="2569" max="2569" width="23.28515625" customWidth="1"/>
    <col min="2570" max="2570" width="2.42578125" customWidth="1"/>
    <col min="2814" max="2815" width="3.7109375" customWidth="1"/>
    <col min="2816" max="2816" width="2.140625" customWidth="1"/>
    <col min="2817" max="2817" width="15.5703125" customWidth="1"/>
    <col min="2818" max="2818" width="23.85546875" customWidth="1"/>
    <col min="2819" max="2819" width="11.42578125" customWidth="1"/>
    <col min="2820" max="2820" width="22.7109375" customWidth="1"/>
    <col min="2821" max="2823" width="11" customWidth="1"/>
    <col min="2824" max="2824" width="2" customWidth="1"/>
    <col min="2825" max="2825" width="23.28515625" customWidth="1"/>
    <col min="2826" max="2826" width="2.42578125" customWidth="1"/>
    <col min="3070" max="3071" width="3.7109375" customWidth="1"/>
    <col min="3072" max="3072" width="2.140625" customWidth="1"/>
    <col min="3073" max="3073" width="15.5703125" customWidth="1"/>
    <col min="3074" max="3074" width="23.85546875" customWidth="1"/>
    <col min="3075" max="3075" width="11.42578125" customWidth="1"/>
    <col min="3076" max="3076" width="22.7109375" customWidth="1"/>
    <col min="3077" max="3079" width="11" customWidth="1"/>
    <col min="3080" max="3080" width="2" customWidth="1"/>
    <col min="3081" max="3081" width="23.28515625" customWidth="1"/>
    <col min="3082" max="3082" width="2.42578125" customWidth="1"/>
    <col min="3326" max="3327" width="3.7109375" customWidth="1"/>
    <col min="3328" max="3328" width="2.140625" customWidth="1"/>
    <col min="3329" max="3329" width="15.5703125" customWidth="1"/>
    <col min="3330" max="3330" width="23.85546875" customWidth="1"/>
    <col min="3331" max="3331" width="11.42578125" customWidth="1"/>
    <col min="3332" max="3332" width="22.7109375" customWidth="1"/>
    <col min="3333" max="3335" width="11" customWidth="1"/>
    <col min="3336" max="3336" width="2" customWidth="1"/>
    <col min="3337" max="3337" width="23.28515625" customWidth="1"/>
    <col min="3338" max="3338" width="2.42578125" customWidth="1"/>
    <col min="3582" max="3583" width="3.7109375" customWidth="1"/>
    <col min="3584" max="3584" width="2.140625" customWidth="1"/>
    <col min="3585" max="3585" width="15.5703125" customWidth="1"/>
    <col min="3586" max="3586" width="23.85546875" customWidth="1"/>
    <col min="3587" max="3587" width="11.42578125" customWidth="1"/>
    <col min="3588" max="3588" width="22.7109375" customWidth="1"/>
    <col min="3589" max="3591" width="11" customWidth="1"/>
    <col min="3592" max="3592" width="2" customWidth="1"/>
    <col min="3593" max="3593" width="23.28515625" customWidth="1"/>
    <col min="3594" max="3594" width="2.42578125" customWidth="1"/>
    <col min="3838" max="3839" width="3.7109375" customWidth="1"/>
    <col min="3840" max="3840" width="2.140625" customWidth="1"/>
    <col min="3841" max="3841" width="15.5703125" customWidth="1"/>
    <col min="3842" max="3842" width="23.85546875" customWidth="1"/>
    <col min="3843" max="3843" width="11.42578125" customWidth="1"/>
    <col min="3844" max="3844" width="22.7109375" customWidth="1"/>
    <col min="3845" max="3847" width="11" customWidth="1"/>
    <col min="3848" max="3848" width="2" customWidth="1"/>
    <col min="3849" max="3849" width="23.28515625" customWidth="1"/>
    <col min="3850" max="3850" width="2.42578125" customWidth="1"/>
    <col min="4094" max="4095" width="3.7109375" customWidth="1"/>
    <col min="4096" max="4096" width="2.140625" customWidth="1"/>
    <col min="4097" max="4097" width="15.5703125" customWidth="1"/>
    <col min="4098" max="4098" width="23.85546875" customWidth="1"/>
    <col min="4099" max="4099" width="11.42578125" customWidth="1"/>
    <col min="4100" max="4100" width="22.7109375" customWidth="1"/>
    <col min="4101" max="4103" width="11" customWidth="1"/>
    <col min="4104" max="4104" width="2" customWidth="1"/>
    <col min="4105" max="4105" width="23.28515625" customWidth="1"/>
    <col min="4106" max="4106" width="2.42578125" customWidth="1"/>
    <col min="4350" max="4351" width="3.7109375" customWidth="1"/>
    <col min="4352" max="4352" width="2.140625" customWidth="1"/>
    <col min="4353" max="4353" width="15.5703125" customWidth="1"/>
    <col min="4354" max="4354" width="23.85546875" customWidth="1"/>
    <col min="4355" max="4355" width="11.42578125" customWidth="1"/>
    <col min="4356" max="4356" width="22.7109375" customWidth="1"/>
    <col min="4357" max="4359" width="11" customWidth="1"/>
    <col min="4360" max="4360" width="2" customWidth="1"/>
    <col min="4361" max="4361" width="23.28515625" customWidth="1"/>
    <col min="4362" max="4362" width="2.42578125" customWidth="1"/>
    <col min="4606" max="4607" width="3.7109375" customWidth="1"/>
    <col min="4608" max="4608" width="2.140625" customWidth="1"/>
    <col min="4609" max="4609" width="15.5703125" customWidth="1"/>
    <col min="4610" max="4610" width="23.85546875" customWidth="1"/>
    <col min="4611" max="4611" width="11.42578125" customWidth="1"/>
    <col min="4612" max="4612" width="22.7109375" customWidth="1"/>
    <col min="4613" max="4615" width="11" customWidth="1"/>
    <col min="4616" max="4616" width="2" customWidth="1"/>
    <col min="4617" max="4617" width="23.28515625" customWidth="1"/>
    <col min="4618" max="4618" width="2.42578125" customWidth="1"/>
    <col min="4862" max="4863" width="3.7109375" customWidth="1"/>
    <col min="4864" max="4864" width="2.140625" customWidth="1"/>
    <col min="4865" max="4865" width="15.5703125" customWidth="1"/>
    <col min="4866" max="4866" width="23.85546875" customWidth="1"/>
    <col min="4867" max="4867" width="11.42578125" customWidth="1"/>
    <col min="4868" max="4868" width="22.7109375" customWidth="1"/>
    <col min="4869" max="4871" width="11" customWidth="1"/>
    <col min="4872" max="4872" width="2" customWidth="1"/>
    <col min="4873" max="4873" width="23.28515625" customWidth="1"/>
    <col min="4874" max="4874" width="2.42578125" customWidth="1"/>
    <col min="5118" max="5119" width="3.7109375" customWidth="1"/>
    <col min="5120" max="5120" width="2.140625" customWidth="1"/>
    <col min="5121" max="5121" width="15.5703125" customWidth="1"/>
    <col min="5122" max="5122" width="23.85546875" customWidth="1"/>
    <col min="5123" max="5123" width="11.42578125" customWidth="1"/>
    <col min="5124" max="5124" width="22.7109375" customWidth="1"/>
    <col min="5125" max="5127" width="11" customWidth="1"/>
    <col min="5128" max="5128" width="2" customWidth="1"/>
    <col min="5129" max="5129" width="23.28515625" customWidth="1"/>
    <col min="5130" max="5130" width="2.42578125" customWidth="1"/>
    <col min="5374" max="5375" width="3.7109375" customWidth="1"/>
    <col min="5376" max="5376" width="2.140625" customWidth="1"/>
    <col min="5377" max="5377" width="15.5703125" customWidth="1"/>
    <col min="5378" max="5378" width="23.85546875" customWidth="1"/>
    <col min="5379" max="5379" width="11.42578125" customWidth="1"/>
    <col min="5380" max="5380" width="22.7109375" customWidth="1"/>
    <col min="5381" max="5383" width="11" customWidth="1"/>
    <col min="5384" max="5384" width="2" customWidth="1"/>
    <col min="5385" max="5385" width="23.28515625" customWidth="1"/>
    <col min="5386" max="5386" width="2.42578125" customWidth="1"/>
    <col min="5630" max="5631" width="3.7109375" customWidth="1"/>
    <col min="5632" max="5632" width="2.140625" customWidth="1"/>
    <col min="5633" max="5633" width="15.5703125" customWidth="1"/>
    <col min="5634" max="5634" width="23.85546875" customWidth="1"/>
    <col min="5635" max="5635" width="11.42578125" customWidth="1"/>
    <col min="5636" max="5636" width="22.7109375" customWidth="1"/>
    <col min="5637" max="5639" width="11" customWidth="1"/>
    <col min="5640" max="5640" width="2" customWidth="1"/>
    <col min="5641" max="5641" width="23.28515625" customWidth="1"/>
    <col min="5642" max="5642" width="2.42578125" customWidth="1"/>
    <col min="5886" max="5887" width="3.7109375" customWidth="1"/>
    <col min="5888" max="5888" width="2.140625" customWidth="1"/>
    <col min="5889" max="5889" width="15.5703125" customWidth="1"/>
    <col min="5890" max="5890" width="23.85546875" customWidth="1"/>
    <col min="5891" max="5891" width="11.42578125" customWidth="1"/>
    <col min="5892" max="5892" width="22.7109375" customWidth="1"/>
    <col min="5893" max="5895" width="11" customWidth="1"/>
    <col min="5896" max="5896" width="2" customWidth="1"/>
    <col min="5897" max="5897" width="23.28515625" customWidth="1"/>
    <col min="5898" max="5898" width="2.42578125" customWidth="1"/>
    <col min="6142" max="6143" width="3.7109375" customWidth="1"/>
    <col min="6144" max="6144" width="2.140625" customWidth="1"/>
    <col min="6145" max="6145" width="15.5703125" customWidth="1"/>
    <col min="6146" max="6146" width="23.85546875" customWidth="1"/>
    <col min="6147" max="6147" width="11.42578125" customWidth="1"/>
    <col min="6148" max="6148" width="22.7109375" customWidth="1"/>
    <col min="6149" max="6151" width="11" customWidth="1"/>
    <col min="6152" max="6152" width="2" customWidth="1"/>
    <col min="6153" max="6153" width="23.28515625" customWidth="1"/>
    <col min="6154" max="6154" width="2.42578125" customWidth="1"/>
    <col min="6398" max="6399" width="3.7109375" customWidth="1"/>
    <col min="6400" max="6400" width="2.140625" customWidth="1"/>
    <col min="6401" max="6401" width="15.5703125" customWidth="1"/>
    <col min="6402" max="6402" width="23.85546875" customWidth="1"/>
    <col min="6403" max="6403" width="11.42578125" customWidth="1"/>
    <col min="6404" max="6404" width="22.7109375" customWidth="1"/>
    <col min="6405" max="6407" width="11" customWidth="1"/>
    <col min="6408" max="6408" width="2" customWidth="1"/>
    <col min="6409" max="6409" width="23.28515625" customWidth="1"/>
    <col min="6410" max="6410" width="2.42578125" customWidth="1"/>
    <col min="6654" max="6655" width="3.7109375" customWidth="1"/>
    <col min="6656" max="6656" width="2.140625" customWidth="1"/>
    <col min="6657" max="6657" width="15.5703125" customWidth="1"/>
    <col min="6658" max="6658" width="23.85546875" customWidth="1"/>
    <col min="6659" max="6659" width="11.42578125" customWidth="1"/>
    <col min="6660" max="6660" width="22.7109375" customWidth="1"/>
    <col min="6661" max="6663" width="11" customWidth="1"/>
    <col min="6664" max="6664" width="2" customWidth="1"/>
    <col min="6665" max="6665" width="23.28515625" customWidth="1"/>
    <col min="6666" max="6666" width="2.42578125" customWidth="1"/>
    <col min="6910" max="6911" width="3.7109375" customWidth="1"/>
    <col min="6912" max="6912" width="2.140625" customWidth="1"/>
    <col min="6913" max="6913" width="15.5703125" customWidth="1"/>
    <col min="6914" max="6914" width="23.85546875" customWidth="1"/>
    <col min="6915" max="6915" width="11.42578125" customWidth="1"/>
    <col min="6916" max="6916" width="22.7109375" customWidth="1"/>
    <col min="6917" max="6919" width="11" customWidth="1"/>
    <col min="6920" max="6920" width="2" customWidth="1"/>
    <col min="6921" max="6921" width="23.28515625" customWidth="1"/>
    <col min="6922" max="6922" width="2.42578125" customWidth="1"/>
    <col min="7166" max="7167" width="3.7109375" customWidth="1"/>
    <col min="7168" max="7168" width="2.140625" customWidth="1"/>
    <col min="7169" max="7169" width="15.5703125" customWidth="1"/>
    <col min="7170" max="7170" width="23.85546875" customWidth="1"/>
    <col min="7171" max="7171" width="11.42578125" customWidth="1"/>
    <col min="7172" max="7172" width="22.7109375" customWidth="1"/>
    <col min="7173" max="7175" width="11" customWidth="1"/>
    <col min="7176" max="7176" width="2" customWidth="1"/>
    <col min="7177" max="7177" width="23.28515625" customWidth="1"/>
    <col min="7178" max="7178" width="2.42578125" customWidth="1"/>
    <col min="7422" max="7423" width="3.7109375" customWidth="1"/>
    <col min="7424" max="7424" width="2.140625" customWidth="1"/>
    <col min="7425" max="7425" width="15.5703125" customWidth="1"/>
    <col min="7426" max="7426" width="23.85546875" customWidth="1"/>
    <col min="7427" max="7427" width="11.42578125" customWidth="1"/>
    <col min="7428" max="7428" width="22.7109375" customWidth="1"/>
    <col min="7429" max="7431" width="11" customWidth="1"/>
    <col min="7432" max="7432" width="2" customWidth="1"/>
    <col min="7433" max="7433" width="23.28515625" customWidth="1"/>
    <col min="7434" max="7434" width="2.42578125" customWidth="1"/>
    <col min="7678" max="7679" width="3.7109375" customWidth="1"/>
    <col min="7680" max="7680" width="2.140625" customWidth="1"/>
    <col min="7681" max="7681" width="15.5703125" customWidth="1"/>
    <col min="7682" max="7682" width="23.85546875" customWidth="1"/>
    <col min="7683" max="7683" width="11.42578125" customWidth="1"/>
    <col min="7684" max="7684" width="22.7109375" customWidth="1"/>
    <col min="7685" max="7687" width="11" customWidth="1"/>
    <col min="7688" max="7688" width="2" customWidth="1"/>
    <col min="7689" max="7689" width="23.28515625" customWidth="1"/>
    <col min="7690" max="7690" width="2.42578125" customWidth="1"/>
    <col min="7934" max="7935" width="3.7109375" customWidth="1"/>
    <col min="7936" max="7936" width="2.140625" customWidth="1"/>
    <col min="7937" max="7937" width="15.5703125" customWidth="1"/>
    <col min="7938" max="7938" width="23.85546875" customWidth="1"/>
    <col min="7939" max="7939" width="11.42578125" customWidth="1"/>
    <col min="7940" max="7940" width="22.7109375" customWidth="1"/>
    <col min="7941" max="7943" width="11" customWidth="1"/>
    <col min="7944" max="7944" width="2" customWidth="1"/>
    <col min="7945" max="7945" width="23.28515625" customWidth="1"/>
    <col min="7946" max="7946" width="2.42578125" customWidth="1"/>
    <col min="8190" max="8191" width="3.7109375" customWidth="1"/>
    <col min="8192" max="8192" width="2.140625" customWidth="1"/>
    <col min="8193" max="8193" width="15.5703125" customWidth="1"/>
    <col min="8194" max="8194" width="23.85546875" customWidth="1"/>
    <col min="8195" max="8195" width="11.42578125" customWidth="1"/>
    <col min="8196" max="8196" width="22.7109375" customWidth="1"/>
    <col min="8197" max="8199" width="11" customWidth="1"/>
    <col min="8200" max="8200" width="2" customWidth="1"/>
    <col min="8201" max="8201" width="23.28515625" customWidth="1"/>
    <col min="8202" max="8202" width="2.42578125" customWidth="1"/>
    <col min="8446" max="8447" width="3.7109375" customWidth="1"/>
    <col min="8448" max="8448" width="2.140625" customWidth="1"/>
    <col min="8449" max="8449" width="15.5703125" customWidth="1"/>
    <col min="8450" max="8450" width="23.85546875" customWidth="1"/>
    <col min="8451" max="8451" width="11.42578125" customWidth="1"/>
    <col min="8452" max="8452" width="22.7109375" customWidth="1"/>
    <col min="8453" max="8455" width="11" customWidth="1"/>
    <col min="8456" max="8456" width="2" customWidth="1"/>
    <col min="8457" max="8457" width="23.28515625" customWidth="1"/>
    <col min="8458" max="8458" width="2.42578125" customWidth="1"/>
    <col min="8702" max="8703" width="3.7109375" customWidth="1"/>
    <col min="8704" max="8704" width="2.140625" customWidth="1"/>
    <col min="8705" max="8705" width="15.5703125" customWidth="1"/>
    <col min="8706" max="8706" width="23.85546875" customWidth="1"/>
    <col min="8707" max="8707" width="11.42578125" customWidth="1"/>
    <col min="8708" max="8708" width="22.7109375" customWidth="1"/>
    <col min="8709" max="8711" width="11" customWidth="1"/>
    <col min="8712" max="8712" width="2" customWidth="1"/>
    <col min="8713" max="8713" width="23.28515625" customWidth="1"/>
    <col min="8714" max="8714" width="2.42578125" customWidth="1"/>
    <col min="8958" max="8959" width="3.7109375" customWidth="1"/>
    <col min="8960" max="8960" width="2.140625" customWidth="1"/>
    <col min="8961" max="8961" width="15.5703125" customWidth="1"/>
    <col min="8962" max="8962" width="23.85546875" customWidth="1"/>
    <col min="8963" max="8963" width="11.42578125" customWidth="1"/>
    <col min="8964" max="8964" width="22.7109375" customWidth="1"/>
    <col min="8965" max="8967" width="11" customWidth="1"/>
    <col min="8968" max="8968" width="2" customWidth="1"/>
    <col min="8969" max="8969" width="23.28515625" customWidth="1"/>
    <col min="8970" max="8970" width="2.42578125" customWidth="1"/>
    <col min="9214" max="9215" width="3.7109375" customWidth="1"/>
    <col min="9216" max="9216" width="2.140625" customWidth="1"/>
    <col min="9217" max="9217" width="15.5703125" customWidth="1"/>
    <col min="9218" max="9218" width="23.85546875" customWidth="1"/>
    <col min="9219" max="9219" width="11.42578125" customWidth="1"/>
    <col min="9220" max="9220" width="22.7109375" customWidth="1"/>
    <col min="9221" max="9223" width="11" customWidth="1"/>
    <col min="9224" max="9224" width="2" customWidth="1"/>
    <col min="9225" max="9225" width="23.28515625" customWidth="1"/>
    <col min="9226" max="9226" width="2.42578125" customWidth="1"/>
    <col min="9470" max="9471" width="3.7109375" customWidth="1"/>
    <col min="9472" max="9472" width="2.140625" customWidth="1"/>
    <col min="9473" max="9473" width="15.5703125" customWidth="1"/>
    <col min="9474" max="9474" width="23.85546875" customWidth="1"/>
    <col min="9475" max="9475" width="11.42578125" customWidth="1"/>
    <col min="9476" max="9476" width="22.7109375" customWidth="1"/>
    <col min="9477" max="9479" width="11" customWidth="1"/>
    <col min="9480" max="9480" width="2" customWidth="1"/>
    <col min="9481" max="9481" width="23.28515625" customWidth="1"/>
    <col min="9482" max="9482" width="2.42578125" customWidth="1"/>
    <col min="9726" max="9727" width="3.7109375" customWidth="1"/>
    <col min="9728" max="9728" width="2.140625" customWidth="1"/>
    <col min="9729" max="9729" width="15.5703125" customWidth="1"/>
    <col min="9730" max="9730" width="23.85546875" customWidth="1"/>
    <col min="9731" max="9731" width="11.42578125" customWidth="1"/>
    <col min="9732" max="9732" width="22.7109375" customWidth="1"/>
    <col min="9733" max="9735" width="11" customWidth="1"/>
    <col min="9736" max="9736" width="2" customWidth="1"/>
    <col min="9737" max="9737" width="23.28515625" customWidth="1"/>
    <col min="9738" max="9738" width="2.42578125" customWidth="1"/>
    <col min="9982" max="9983" width="3.7109375" customWidth="1"/>
    <col min="9984" max="9984" width="2.140625" customWidth="1"/>
    <col min="9985" max="9985" width="15.5703125" customWidth="1"/>
    <col min="9986" max="9986" width="23.85546875" customWidth="1"/>
    <col min="9987" max="9987" width="11.42578125" customWidth="1"/>
    <col min="9988" max="9988" width="22.7109375" customWidth="1"/>
    <col min="9989" max="9991" width="11" customWidth="1"/>
    <col min="9992" max="9992" width="2" customWidth="1"/>
    <col min="9993" max="9993" width="23.28515625" customWidth="1"/>
    <col min="9994" max="9994" width="2.42578125" customWidth="1"/>
    <col min="10238" max="10239" width="3.7109375" customWidth="1"/>
    <col min="10240" max="10240" width="2.140625" customWidth="1"/>
    <col min="10241" max="10241" width="15.5703125" customWidth="1"/>
    <col min="10242" max="10242" width="23.85546875" customWidth="1"/>
    <col min="10243" max="10243" width="11.42578125" customWidth="1"/>
    <col min="10244" max="10244" width="22.7109375" customWidth="1"/>
    <col min="10245" max="10247" width="11" customWidth="1"/>
    <col min="10248" max="10248" width="2" customWidth="1"/>
    <col min="10249" max="10249" width="23.28515625" customWidth="1"/>
    <col min="10250" max="10250" width="2.42578125" customWidth="1"/>
    <col min="10494" max="10495" width="3.7109375" customWidth="1"/>
    <col min="10496" max="10496" width="2.140625" customWidth="1"/>
    <col min="10497" max="10497" width="15.5703125" customWidth="1"/>
    <col min="10498" max="10498" width="23.85546875" customWidth="1"/>
    <col min="10499" max="10499" width="11.42578125" customWidth="1"/>
    <col min="10500" max="10500" width="22.7109375" customWidth="1"/>
    <col min="10501" max="10503" width="11" customWidth="1"/>
    <col min="10504" max="10504" width="2" customWidth="1"/>
    <col min="10505" max="10505" width="23.28515625" customWidth="1"/>
    <col min="10506" max="10506" width="2.42578125" customWidth="1"/>
    <col min="10750" max="10751" width="3.7109375" customWidth="1"/>
    <col min="10752" max="10752" width="2.140625" customWidth="1"/>
    <col min="10753" max="10753" width="15.5703125" customWidth="1"/>
    <col min="10754" max="10754" width="23.85546875" customWidth="1"/>
    <col min="10755" max="10755" width="11.42578125" customWidth="1"/>
    <col min="10756" max="10756" width="22.7109375" customWidth="1"/>
    <col min="10757" max="10759" width="11" customWidth="1"/>
    <col min="10760" max="10760" width="2" customWidth="1"/>
    <col min="10761" max="10761" width="23.28515625" customWidth="1"/>
    <col min="10762" max="10762" width="2.42578125" customWidth="1"/>
    <col min="11006" max="11007" width="3.7109375" customWidth="1"/>
    <col min="11008" max="11008" width="2.140625" customWidth="1"/>
    <col min="11009" max="11009" width="15.5703125" customWidth="1"/>
    <col min="11010" max="11010" width="23.85546875" customWidth="1"/>
    <col min="11011" max="11011" width="11.42578125" customWidth="1"/>
    <col min="11012" max="11012" width="22.7109375" customWidth="1"/>
    <col min="11013" max="11015" width="11" customWidth="1"/>
    <col min="11016" max="11016" width="2" customWidth="1"/>
    <col min="11017" max="11017" width="23.28515625" customWidth="1"/>
    <col min="11018" max="11018" width="2.42578125" customWidth="1"/>
    <col min="11262" max="11263" width="3.7109375" customWidth="1"/>
    <col min="11264" max="11264" width="2.140625" customWidth="1"/>
    <col min="11265" max="11265" width="15.5703125" customWidth="1"/>
    <col min="11266" max="11266" width="23.85546875" customWidth="1"/>
    <col min="11267" max="11267" width="11.42578125" customWidth="1"/>
    <col min="11268" max="11268" width="22.7109375" customWidth="1"/>
    <col min="11269" max="11271" width="11" customWidth="1"/>
    <col min="11272" max="11272" width="2" customWidth="1"/>
    <col min="11273" max="11273" width="23.28515625" customWidth="1"/>
    <col min="11274" max="11274" width="2.42578125" customWidth="1"/>
    <col min="11518" max="11519" width="3.7109375" customWidth="1"/>
    <col min="11520" max="11520" width="2.140625" customWidth="1"/>
    <col min="11521" max="11521" width="15.5703125" customWidth="1"/>
    <col min="11522" max="11522" width="23.85546875" customWidth="1"/>
    <col min="11523" max="11523" width="11.42578125" customWidth="1"/>
    <col min="11524" max="11524" width="22.7109375" customWidth="1"/>
    <col min="11525" max="11527" width="11" customWidth="1"/>
    <col min="11528" max="11528" width="2" customWidth="1"/>
    <col min="11529" max="11529" width="23.28515625" customWidth="1"/>
    <col min="11530" max="11530" width="2.42578125" customWidth="1"/>
    <col min="11774" max="11775" width="3.7109375" customWidth="1"/>
    <col min="11776" max="11776" width="2.140625" customWidth="1"/>
    <col min="11777" max="11777" width="15.5703125" customWidth="1"/>
    <col min="11778" max="11778" width="23.85546875" customWidth="1"/>
    <col min="11779" max="11779" width="11.42578125" customWidth="1"/>
    <col min="11780" max="11780" width="22.7109375" customWidth="1"/>
    <col min="11781" max="11783" width="11" customWidth="1"/>
    <col min="11784" max="11784" width="2" customWidth="1"/>
    <col min="11785" max="11785" width="23.28515625" customWidth="1"/>
    <col min="11786" max="11786" width="2.42578125" customWidth="1"/>
    <col min="12030" max="12031" width="3.7109375" customWidth="1"/>
    <col min="12032" max="12032" width="2.140625" customWidth="1"/>
    <col min="12033" max="12033" width="15.5703125" customWidth="1"/>
    <col min="12034" max="12034" width="23.85546875" customWidth="1"/>
    <col min="12035" max="12035" width="11.42578125" customWidth="1"/>
    <col min="12036" max="12036" width="22.7109375" customWidth="1"/>
    <col min="12037" max="12039" width="11" customWidth="1"/>
    <col min="12040" max="12040" width="2" customWidth="1"/>
    <col min="12041" max="12041" width="23.28515625" customWidth="1"/>
    <col min="12042" max="12042" width="2.42578125" customWidth="1"/>
    <col min="12286" max="12287" width="3.7109375" customWidth="1"/>
    <col min="12288" max="12288" width="2.140625" customWidth="1"/>
    <col min="12289" max="12289" width="15.5703125" customWidth="1"/>
    <col min="12290" max="12290" width="23.85546875" customWidth="1"/>
    <col min="12291" max="12291" width="11.42578125" customWidth="1"/>
    <col min="12292" max="12292" width="22.7109375" customWidth="1"/>
    <col min="12293" max="12295" width="11" customWidth="1"/>
    <col min="12296" max="12296" width="2" customWidth="1"/>
    <col min="12297" max="12297" width="23.28515625" customWidth="1"/>
    <col min="12298" max="12298" width="2.42578125" customWidth="1"/>
    <col min="12542" max="12543" width="3.7109375" customWidth="1"/>
    <col min="12544" max="12544" width="2.140625" customWidth="1"/>
    <col min="12545" max="12545" width="15.5703125" customWidth="1"/>
    <col min="12546" max="12546" width="23.85546875" customWidth="1"/>
    <col min="12547" max="12547" width="11.42578125" customWidth="1"/>
    <col min="12548" max="12548" width="22.7109375" customWidth="1"/>
    <col min="12549" max="12551" width="11" customWidth="1"/>
    <col min="12552" max="12552" width="2" customWidth="1"/>
    <col min="12553" max="12553" width="23.28515625" customWidth="1"/>
    <col min="12554" max="12554" width="2.42578125" customWidth="1"/>
    <col min="12798" max="12799" width="3.7109375" customWidth="1"/>
    <col min="12800" max="12800" width="2.140625" customWidth="1"/>
    <col min="12801" max="12801" width="15.5703125" customWidth="1"/>
    <col min="12802" max="12802" width="23.85546875" customWidth="1"/>
    <col min="12803" max="12803" width="11.42578125" customWidth="1"/>
    <col min="12804" max="12804" width="22.7109375" customWidth="1"/>
    <col min="12805" max="12807" width="11" customWidth="1"/>
    <col min="12808" max="12808" width="2" customWidth="1"/>
    <col min="12809" max="12809" width="23.28515625" customWidth="1"/>
    <col min="12810" max="12810" width="2.42578125" customWidth="1"/>
    <col min="13054" max="13055" width="3.7109375" customWidth="1"/>
    <col min="13056" max="13056" width="2.140625" customWidth="1"/>
    <col min="13057" max="13057" width="15.5703125" customWidth="1"/>
    <col min="13058" max="13058" width="23.85546875" customWidth="1"/>
    <col min="13059" max="13059" width="11.42578125" customWidth="1"/>
    <col min="13060" max="13060" width="22.7109375" customWidth="1"/>
    <col min="13061" max="13063" width="11" customWidth="1"/>
    <col min="13064" max="13064" width="2" customWidth="1"/>
    <col min="13065" max="13065" width="23.28515625" customWidth="1"/>
    <col min="13066" max="13066" width="2.42578125" customWidth="1"/>
    <col min="13310" max="13311" width="3.7109375" customWidth="1"/>
    <col min="13312" max="13312" width="2.140625" customWidth="1"/>
    <col min="13313" max="13313" width="15.5703125" customWidth="1"/>
    <col min="13314" max="13314" width="23.85546875" customWidth="1"/>
    <col min="13315" max="13315" width="11.42578125" customWidth="1"/>
    <col min="13316" max="13316" width="22.7109375" customWidth="1"/>
    <col min="13317" max="13319" width="11" customWidth="1"/>
    <col min="13320" max="13320" width="2" customWidth="1"/>
    <col min="13321" max="13321" width="23.28515625" customWidth="1"/>
    <col min="13322" max="13322" width="2.42578125" customWidth="1"/>
    <col min="13566" max="13567" width="3.7109375" customWidth="1"/>
    <col min="13568" max="13568" width="2.140625" customWidth="1"/>
    <col min="13569" max="13569" width="15.5703125" customWidth="1"/>
    <col min="13570" max="13570" width="23.85546875" customWidth="1"/>
    <col min="13571" max="13571" width="11.42578125" customWidth="1"/>
    <col min="13572" max="13572" width="22.7109375" customWidth="1"/>
    <col min="13573" max="13575" width="11" customWidth="1"/>
    <col min="13576" max="13576" width="2" customWidth="1"/>
    <col min="13577" max="13577" width="23.28515625" customWidth="1"/>
    <col min="13578" max="13578" width="2.42578125" customWidth="1"/>
    <col min="13822" max="13823" width="3.7109375" customWidth="1"/>
    <col min="13824" max="13824" width="2.140625" customWidth="1"/>
    <col min="13825" max="13825" width="15.5703125" customWidth="1"/>
    <col min="13826" max="13826" width="23.85546875" customWidth="1"/>
    <col min="13827" max="13827" width="11.42578125" customWidth="1"/>
    <col min="13828" max="13828" width="22.7109375" customWidth="1"/>
    <col min="13829" max="13831" width="11" customWidth="1"/>
    <col min="13832" max="13832" width="2" customWidth="1"/>
    <col min="13833" max="13833" width="23.28515625" customWidth="1"/>
    <col min="13834" max="13834" width="2.42578125" customWidth="1"/>
    <col min="14078" max="14079" width="3.7109375" customWidth="1"/>
    <col min="14080" max="14080" width="2.140625" customWidth="1"/>
    <col min="14081" max="14081" width="15.5703125" customWidth="1"/>
    <col min="14082" max="14082" width="23.85546875" customWidth="1"/>
    <col min="14083" max="14083" width="11.42578125" customWidth="1"/>
    <col min="14084" max="14084" width="22.7109375" customWidth="1"/>
    <col min="14085" max="14087" width="11" customWidth="1"/>
    <col min="14088" max="14088" width="2" customWidth="1"/>
    <col min="14089" max="14089" width="23.28515625" customWidth="1"/>
    <col min="14090" max="14090" width="2.42578125" customWidth="1"/>
    <col min="14334" max="14335" width="3.7109375" customWidth="1"/>
    <col min="14336" max="14336" width="2.140625" customWidth="1"/>
    <col min="14337" max="14337" width="15.5703125" customWidth="1"/>
    <col min="14338" max="14338" width="23.85546875" customWidth="1"/>
    <col min="14339" max="14339" width="11.42578125" customWidth="1"/>
    <col min="14340" max="14340" width="22.7109375" customWidth="1"/>
    <col min="14341" max="14343" width="11" customWidth="1"/>
    <col min="14344" max="14344" width="2" customWidth="1"/>
    <col min="14345" max="14345" width="23.28515625" customWidth="1"/>
    <col min="14346" max="14346" width="2.42578125" customWidth="1"/>
    <col min="14590" max="14591" width="3.7109375" customWidth="1"/>
    <col min="14592" max="14592" width="2.140625" customWidth="1"/>
    <col min="14593" max="14593" width="15.5703125" customWidth="1"/>
    <col min="14594" max="14594" width="23.85546875" customWidth="1"/>
    <col min="14595" max="14595" width="11.42578125" customWidth="1"/>
    <col min="14596" max="14596" width="22.7109375" customWidth="1"/>
    <col min="14597" max="14599" width="11" customWidth="1"/>
    <col min="14600" max="14600" width="2" customWidth="1"/>
    <col min="14601" max="14601" width="23.28515625" customWidth="1"/>
    <col min="14602" max="14602" width="2.42578125" customWidth="1"/>
    <col min="14846" max="14847" width="3.7109375" customWidth="1"/>
    <col min="14848" max="14848" width="2.140625" customWidth="1"/>
    <col min="14849" max="14849" width="15.5703125" customWidth="1"/>
    <col min="14850" max="14850" width="23.85546875" customWidth="1"/>
    <col min="14851" max="14851" width="11.42578125" customWidth="1"/>
    <col min="14852" max="14852" width="22.7109375" customWidth="1"/>
    <col min="14853" max="14855" width="11" customWidth="1"/>
    <col min="14856" max="14856" width="2" customWidth="1"/>
    <col min="14857" max="14857" width="23.28515625" customWidth="1"/>
    <col min="14858" max="14858" width="2.42578125" customWidth="1"/>
    <col min="15102" max="15103" width="3.7109375" customWidth="1"/>
    <col min="15104" max="15104" width="2.140625" customWidth="1"/>
    <col min="15105" max="15105" width="15.5703125" customWidth="1"/>
    <col min="15106" max="15106" width="23.85546875" customWidth="1"/>
    <col min="15107" max="15107" width="11.42578125" customWidth="1"/>
    <col min="15108" max="15108" width="22.7109375" customWidth="1"/>
    <col min="15109" max="15111" width="11" customWidth="1"/>
    <col min="15112" max="15112" width="2" customWidth="1"/>
    <col min="15113" max="15113" width="23.28515625" customWidth="1"/>
    <col min="15114" max="15114" width="2.42578125" customWidth="1"/>
    <col min="15358" max="15359" width="3.7109375" customWidth="1"/>
    <col min="15360" max="15360" width="2.140625" customWidth="1"/>
    <col min="15361" max="15361" width="15.5703125" customWidth="1"/>
    <col min="15362" max="15362" width="23.85546875" customWidth="1"/>
    <col min="15363" max="15363" width="11.42578125" customWidth="1"/>
    <col min="15364" max="15364" width="22.7109375" customWidth="1"/>
    <col min="15365" max="15367" width="11" customWidth="1"/>
    <col min="15368" max="15368" width="2" customWidth="1"/>
    <col min="15369" max="15369" width="23.28515625" customWidth="1"/>
    <col min="15370" max="15370" width="2.42578125" customWidth="1"/>
    <col min="15614" max="15615" width="3.7109375" customWidth="1"/>
    <col min="15616" max="15616" width="2.140625" customWidth="1"/>
    <col min="15617" max="15617" width="15.5703125" customWidth="1"/>
    <col min="15618" max="15618" width="23.85546875" customWidth="1"/>
    <col min="15619" max="15619" width="11.42578125" customWidth="1"/>
    <col min="15620" max="15620" width="22.7109375" customWidth="1"/>
    <col min="15621" max="15623" width="11" customWidth="1"/>
    <col min="15624" max="15624" width="2" customWidth="1"/>
    <col min="15625" max="15625" width="23.28515625" customWidth="1"/>
    <col min="15626" max="15626" width="2.42578125" customWidth="1"/>
    <col min="15870" max="15871" width="3.7109375" customWidth="1"/>
    <col min="15872" max="15872" width="2.140625" customWidth="1"/>
    <col min="15873" max="15873" width="15.5703125" customWidth="1"/>
    <col min="15874" max="15874" width="23.85546875" customWidth="1"/>
    <col min="15875" max="15875" width="11.42578125" customWidth="1"/>
    <col min="15876" max="15876" width="22.7109375" customWidth="1"/>
    <col min="15877" max="15879" width="11" customWidth="1"/>
    <col min="15880" max="15880" width="2" customWidth="1"/>
    <col min="15881" max="15881" width="23.28515625" customWidth="1"/>
    <col min="15882" max="15882" width="2.42578125" customWidth="1"/>
    <col min="16126" max="16127" width="3.7109375" customWidth="1"/>
    <col min="16128" max="16128" width="2.140625" customWidth="1"/>
    <col min="16129" max="16129" width="15.5703125" customWidth="1"/>
    <col min="16130" max="16130" width="23.85546875" customWidth="1"/>
    <col min="16131" max="16131" width="11.42578125" customWidth="1"/>
    <col min="16132" max="16132" width="22.7109375" customWidth="1"/>
    <col min="16133" max="16135" width="11" customWidth="1"/>
    <col min="16136" max="16136" width="2" customWidth="1"/>
    <col min="16137" max="16137" width="23.28515625" customWidth="1"/>
    <col min="16138" max="16138" width="2.42578125" customWidth="1"/>
  </cols>
  <sheetData>
    <row r="1" spans="1:11" x14ac:dyDescent="0.25">
      <c r="A1" s="288"/>
      <c r="B1" s="287"/>
      <c r="C1" s="285"/>
      <c r="D1" s="286"/>
      <c r="E1" s="286"/>
      <c r="F1" s="285"/>
      <c r="G1" s="285"/>
      <c r="H1" s="285"/>
      <c r="I1" s="285"/>
      <c r="J1" s="284"/>
    </row>
    <row r="2" spans="1:11" s="245" customFormat="1" ht="18" x14ac:dyDescent="0.25">
      <c r="A2" s="252"/>
      <c r="B2" s="490" t="s">
        <v>503</v>
      </c>
      <c r="C2" s="490"/>
      <c r="D2" s="490"/>
      <c r="E2" s="490"/>
      <c r="F2" s="490"/>
      <c r="G2" s="490"/>
      <c r="H2" s="490"/>
      <c r="I2" s="490"/>
      <c r="J2" s="490"/>
    </row>
    <row r="3" spans="1:11" s="245" customFormat="1" ht="15.75" thickBot="1" x14ac:dyDescent="0.3">
      <c r="A3" s="252"/>
      <c r="B3" s="19"/>
      <c r="C3" s="273"/>
      <c r="D3" s="274"/>
      <c r="E3" s="274"/>
      <c r="F3" s="273"/>
      <c r="G3" s="273"/>
      <c r="H3" s="273"/>
      <c r="I3" s="272"/>
      <c r="J3" s="271"/>
    </row>
    <row r="4" spans="1:11" s="245" customFormat="1" ht="17.100000000000001" customHeight="1" thickBot="1" x14ac:dyDescent="0.3">
      <c r="A4" s="252"/>
      <c r="B4" s="491" t="s">
        <v>502</v>
      </c>
      <c r="C4" s="492"/>
      <c r="D4" s="492"/>
      <c r="E4" s="492"/>
      <c r="F4" s="492"/>
      <c r="G4" s="492"/>
      <c r="H4" s="492"/>
      <c r="I4" s="492"/>
      <c r="J4" s="493"/>
    </row>
    <row r="5" spans="1:11" s="245" customFormat="1" ht="17.100000000000001" customHeight="1" thickBot="1" x14ac:dyDescent="0.3">
      <c r="A5" s="252"/>
      <c r="B5" s="283" t="s">
        <v>501</v>
      </c>
      <c r="C5" s="282" t="s">
        <v>500</v>
      </c>
      <c r="D5" s="282" t="s">
        <v>499</v>
      </c>
      <c r="E5" s="282" t="s">
        <v>498</v>
      </c>
      <c r="F5" s="494" t="s">
        <v>497</v>
      </c>
      <c r="G5" s="494"/>
      <c r="H5" s="494"/>
      <c r="I5" s="494"/>
      <c r="J5" s="281" t="s">
        <v>505</v>
      </c>
    </row>
    <row r="6" spans="1:11" s="245" customFormat="1" ht="17.100000000000001" customHeight="1" x14ac:dyDescent="0.25">
      <c r="A6" s="252"/>
      <c r="B6" s="280" t="s">
        <v>461</v>
      </c>
      <c r="C6" s="279" t="s">
        <v>472</v>
      </c>
      <c r="D6" s="278" t="s">
        <v>455</v>
      </c>
      <c r="E6" s="278" t="s">
        <v>464</v>
      </c>
      <c r="F6" s="495" t="s">
        <v>471</v>
      </c>
      <c r="G6" s="495"/>
      <c r="H6" s="495"/>
      <c r="I6" s="495"/>
      <c r="J6" s="253">
        <v>25000000</v>
      </c>
    </row>
    <row r="7" spans="1:11" s="245" customFormat="1" ht="17.100000000000001" customHeight="1" x14ac:dyDescent="0.25">
      <c r="A7" s="252"/>
      <c r="B7" s="265" t="s">
        <v>461</v>
      </c>
      <c r="C7" s="264" t="s">
        <v>496</v>
      </c>
      <c r="D7" s="263" t="s">
        <v>455</v>
      </c>
      <c r="E7" s="263" t="s">
        <v>438</v>
      </c>
      <c r="F7" s="489" t="s">
        <v>495</v>
      </c>
      <c r="G7" s="489"/>
      <c r="H7" s="489"/>
      <c r="I7" s="489" t="s">
        <v>494</v>
      </c>
      <c r="J7" s="262">
        <v>15000000</v>
      </c>
    </row>
    <row r="8" spans="1:11" s="245" customFormat="1" ht="17.100000000000001" customHeight="1" x14ac:dyDescent="0.25">
      <c r="A8" s="252"/>
      <c r="B8" s="265" t="s">
        <v>461</v>
      </c>
      <c r="C8" s="264" t="s">
        <v>493</v>
      </c>
      <c r="D8" s="263" t="s">
        <v>455</v>
      </c>
      <c r="E8" s="263" t="s">
        <v>438</v>
      </c>
      <c r="F8" s="489" t="s">
        <v>487</v>
      </c>
      <c r="G8" s="489"/>
      <c r="H8" s="489"/>
      <c r="I8" s="489" t="s">
        <v>465</v>
      </c>
      <c r="J8" s="262">
        <v>15000000</v>
      </c>
    </row>
    <row r="9" spans="1:11" s="245" customFormat="1" ht="17.100000000000001" customHeight="1" x14ac:dyDescent="0.25">
      <c r="A9" s="252"/>
      <c r="B9" s="265" t="s">
        <v>446</v>
      </c>
      <c r="C9" s="264" t="s">
        <v>468</v>
      </c>
      <c r="D9" s="263" t="s">
        <v>455</v>
      </c>
      <c r="E9" s="263" t="s">
        <v>438</v>
      </c>
      <c r="F9" s="489" t="s">
        <v>470</v>
      </c>
      <c r="G9" s="489"/>
      <c r="H9" s="489"/>
      <c r="I9" s="489" t="s">
        <v>469</v>
      </c>
      <c r="J9" s="262">
        <v>7000000</v>
      </c>
    </row>
    <row r="10" spans="1:11" s="245" customFormat="1" ht="17.100000000000001" customHeight="1" x14ac:dyDescent="0.25">
      <c r="A10" s="252"/>
      <c r="B10" s="265" t="s">
        <v>446</v>
      </c>
      <c r="C10" s="264" t="s">
        <v>468</v>
      </c>
      <c r="D10" s="263" t="s">
        <v>484</v>
      </c>
      <c r="E10" s="263" t="s">
        <v>438</v>
      </c>
      <c r="F10" s="489" t="s">
        <v>466</v>
      </c>
      <c r="G10" s="489"/>
      <c r="H10" s="489"/>
      <c r="I10" s="489" t="s">
        <v>465</v>
      </c>
      <c r="J10" s="262">
        <v>7000000</v>
      </c>
    </row>
    <row r="11" spans="1:11" s="245" customFormat="1" ht="17.100000000000001" customHeight="1" x14ac:dyDescent="0.25">
      <c r="A11" s="252"/>
      <c r="B11" s="265" t="s">
        <v>461</v>
      </c>
      <c r="C11" s="264" t="s">
        <v>492</v>
      </c>
      <c r="D11" s="263" t="s">
        <v>455</v>
      </c>
      <c r="E11" s="263" t="s">
        <v>438</v>
      </c>
      <c r="F11" s="489" t="s">
        <v>491</v>
      </c>
      <c r="G11" s="489"/>
      <c r="H11" s="489"/>
      <c r="I11" s="489" t="s">
        <v>490</v>
      </c>
      <c r="J11" s="262">
        <v>35000000</v>
      </c>
      <c r="K11" s="277"/>
    </row>
    <row r="12" spans="1:11" s="245" customFormat="1" ht="17.100000000000001" customHeight="1" x14ac:dyDescent="0.25">
      <c r="A12" s="252"/>
      <c r="B12" s="265" t="s">
        <v>441</v>
      </c>
      <c r="C12" s="264" t="s">
        <v>450</v>
      </c>
      <c r="D12" s="263" t="s">
        <v>455</v>
      </c>
      <c r="E12" s="263" t="s">
        <v>464</v>
      </c>
      <c r="F12" s="489" t="s">
        <v>463</v>
      </c>
      <c r="G12" s="489"/>
      <c r="H12" s="489"/>
      <c r="I12" s="489"/>
      <c r="J12" s="262">
        <v>12000000</v>
      </c>
      <c r="K12" s="276"/>
    </row>
    <row r="13" spans="1:11" s="245" customFormat="1" ht="17.100000000000001" customHeight="1" thickBot="1" x14ac:dyDescent="0.3">
      <c r="A13" s="252"/>
      <c r="B13" s="261" t="s">
        <v>457</v>
      </c>
      <c r="C13" s="260" t="s">
        <v>456</v>
      </c>
      <c r="D13" s="259" t="s">
        <v>455</v>
      </c>
      <c r="E13" s="259" t="s">
        <v>489</v>
      </c>
      <c r="F13" s="496" t="s">
        <v>453</v>
      </c>
      <c r="G13" s="496"/>
      <c r="H13" s="496"/>
      <c r="I13" s="496" t="s">
        <v>452</v>
      </c>
      <c r="J13" s="270">
        <v>6000000</v>
      </c>
      <c r="K13" s="276"/>
    </row>
    <row r="14" spans="1:11" s="245" customFormat="1" ht="17.100000000000001" customHeight="1" thickBot="1" x14ac:dyDescent="0.3">
      <c r="A14" s="252"/>
      <c r="B14" s="19"/>
      <c r="C14" s="250"/>
      <c r="D14" s="251"/>
      <c r="E14" s="251"/>
      <c r="F14" s="250"/>
      <c r="G14" s="273"/>
      <c r="H14" s="273"/>
      <c r="I14" s="272"/>
      <c r="J14" s="271"/>
    </row>
    <row r="15" spans="1:11" s="245" customFormat="1" ht="17.100000000000001" customHeight="1" thickBot="1" x14ac:dyDescent="0.3">
      <c r="A15" s="252"/>
      <c r="B15" s="491" t="s">
        <v>488</v>
      </c>
      <c r="C15" s="492"/>
      <c r="D15" s="492"/>
      <c r="E15" s="492"/>
      <c r="F15" s="492"/>
      <c r="G15" s="492"/>
      <c r="H15" s="492"/>
      <c r="I15" s="492"/>
      <c r="J15" s="493"/>
    </row>
    <row r="16" spans="1:11" s="245" customFormat="1" ht="17.100000000000001" customHeight="1" x14ac:dyDescent="0.25">
      <c r="A16" s="252"/>
      <c r="B16" s="269" t="s">
        <v>461</v>
      </c>
      <c r="C16" s="268" t="s">
        <v>475</v>
      </c>
      <c r="D16" s="267" t="s">
        <v>455</v>
      </c>
      <c r="E16" s="267" t="s">
        <v>438</v>
      </c>
      <c r="F16" s="497" t="s">
        <v>487</v>
      </c>
      <c r="G16" s="497"/>
      <c r="H16" s="497"/>
      <c r="I16" s="497" t="s">
        <v>465</v>
      </c>
      <c r="J16" s="266">
        <v>10000000</v>
      </c>
    </row>
    <row r="17" spans="1:10" s="245" customFormat="1" ht="17.100000000000001" customHeight="1" x14ac:dyDescent="0.25">
      <c r="A17" s="252"/>
      <c r="B17" s="265" t="s">
        <v>486</v>
      </c>
      <c r="C17" s="264" t="s">
        <v>485</v>
      </c>
      <c r="D17" s="263" t="s">
        <v>484</v>
      </c>
      <c r="E17" s="263" t="s">
        <v>438</v>
      </c>
      <c r="F17" s="489" t="s">
        <v>483</v>
      </c>
      <c r="G17" s="489"/>
      <c r="H17" s="489"/>
      <c r="I17" s="489" t="s">
        <v>452</v>
      </c>
      <c r="J17" s="262">
        <v>5000000</v>
      </c>
    </row>
    <row r="18" spans="1:10" s="245" customFormat="1" ht="17.100000000000001" customHeight="1" thickBot="1" x14ac:dyDescent="0.3">
      <c r="A18" s="252"/>
      <c r="B18" s="261" t="s">
        <v>457</v>
      </c>
      <c r="C18" s="260" t="s">
        <v>456</v>
      </c>
      <c r="D18" s="259" t="s">
        <v>455</v>
      </c>
      <c r="E18" s="259" t="s">
        <v>454</v>
      </c>
      <c r="F18" s="496" t="s">
        <v>453</v>
      </c>
      <c r="G18" s="496"/>
      <c r="H18" s="496"/>
      <c r="I18" s="496" t="s">
        <v>452</v>
      </c>
      <c r="J18" s="270">
        <v>6000000</v>
      </c>
    </row>
    <row r="19" spans="1:10" s="245" customFormat="1" ht="17.100000000000001" customHeight="1" thickBot="1" x14ac:dyDescent="0.3">
      <c r="A19" s="252"/>
      <c r="B19" s="19"/>
      <c r="C19" s="275"/>
      <c r="D19" s="274"/>
      <c r="E19" s="274"/>
      <c r="F19" s="273"/>
      <c r="G19" s="273"/>
      <c r="H19" s="273"/>
      <c r="I19" s="272"/>
      <c r="J19" s="271"/>
    </row>
    <row r="20" spans="1:10" s="245" customFormat="1" ht="17.100000000000001" customHeight="1" thickBot="1" x14ac:dyDescent="0.3">
      <c r="A20" s="252"/>
      <c r="B20" s="491" t="s">
        <v>482</v>
      </c>
      <c r="C20" s="492"/>
      <c r="D20" s="492"/>
      <c r="E20" s="492"/>
      <c r="F20" s="492"/>
      <c r="G20" s="492"/>
      <c r="H20" s="492"/>
      <c r="I20" s="492"/>
      <c r="J20" s="493"/>
    </row>
    <row r="21" spans="1:10" s="245" customFormat="1" ht="17.100000000000001" customHeight="1" x14ac:dyDescent="0.25">
      <c r="A21" s="252"/>
      <c r="B21" s="269" t="s">
        <v>461</v>
      </c>
      <c r="C21" s="268" t="s">
        <v>481</v>
      </c>
      <c r="D21" s="267" t="s">
        <v>455</v>
      </c>
      <c r="E21" s="267" t="s">
        <v>464</v>
      </c>
      <c r="F21" s="497" t="s">
        <v>480</v>
      </c>
      <c r="G21" s="497"/>
      <c r="H21" s="497"/>
      <c r="I21" s="497"/>
      <c r="J21" s="266">
        <v>15000000</v>
      </c>
    </row>
    <row r="22" spans="1:10" s="245" customFormat="1" ht="17.100000000000001" customHeight="1" x14ac:dyDescent="0.25">
      <c r="A22" s="252"/>
      <c r="B22" s="265" t="s">
        <v>461</v>
      </c>
      <c r="C22" s="264" t="s">
        <v>479</v>
      </c>
      <c r="D22" s="263" t="s">
        <v>455</v>
      </c>
      <c r="E22" s="263" t="s">
        <v>438</v>
      </c>
      <c r="F22" s="489" t="s">
        <v>478</v>
      </c>
      <c r="G22" s="489"/>
      <c r="H22" s="489"/>
      <c r="I22" s="489"/>
      <c r="J22" s="262">
        <v>15000000</v>
      </c>
    </row>
    <row r="23" spans="1:10" s="245" customFormat="1" ht="17.100000000000001" customHeight="1" x14ac:dyDescent="0.25">
      <c r="A23" s="252"/>
      <c r="B23" s="265" t="s">
        <v>461</v>
      </c>
      <c r="C23" s="264" t="s">
        <v>475</v>
      </c>
      <c r="D23" s="263" t="s">
        <v>477</v>
      </c>
      <c r="E23" s="263" t="s">
        <v>438</v>
      </c>
      <c r="F23" s="489" t="s">
        <v>459</v>
      </c>
      <c r="G23" s="489"/>
      <c r="H23" s="489"/>
      <c r="I23" s="489" t="s">
        <v>458</v>
      </c>
      <c r="J23" s="262">
        <v>9000000</v>
      </c>
    </row>
    <row r="24" spans="1:10" s="245" customFormat="1" ht="17.100000000000001" customHeight="1" x14ac:dyDescent="0.25">
      <c r="A24" s="252"/>
      <c r="B24" s="265" t="s">
        <v>446</v>
      </c>
      <c r="C24" s="264" t="s">
        <v>468</v>
      </c>
      <c r="D24" s="263" t="s">
        <v>455</v>
      </c>
      <c r="E24" s="263" t="s">
        <v>438</v>
      </c>
      <c r="F24" s="489" t="s">
        <v>470</v>
      </c>
      <c r="G24" s="489"/>
      <c r="H24" s="489"/>
      <c r="I24" s="489" t="s">
        <v>469</v>
      </c>
      <c r="J24" s="262">
        <v>7000000</v>
      </c>
    </row>
    <row r="25" spans="1:10" s="245" customFormat="1" ht="17.100000000000001" customHeight="1" x14ac:dyDescent="0.25">
      <c r="A25" s="252"/>
      <c r="B25" s="265" t="s">
        <v>446</v>
      </c>
      <c r="C25" s="264" t="s">
        <v>468</v>
      </c>
      <c r="D25" s="263" t="s">
        <v>455</v>
      </c>
      <c r="E25" s="263" t="s">
        <v>438</v>
      </c>
      <c r="F25" s="489" t="s">
        <v>466</v>
      </c>
      <c r="G25" s="489"/>
      <c r="H25" s="489"/>
      <c r="I25" s="489" t="s">
        <v>465</v>
      </c>
      <c r="J25" s="262">
        <v>7000000</v>
      </c>
    </row>
    <row r="26" spans="1:10" s="245" customFormat="1" ht="17.100000000000001" customHeight="1" x14ac:dyDescent="0.25">
      <c r="A26" s="252"/>
      <c r="B26" s="265" t="s">
        <v>441</v>
      </c>
      <c r="C26" s="264" t="s">
        <v>450</v>
      </c>
      <c r="D26" s="263" t="s">
        <v>455</v>
      </c>
      <c r="E26" s="263" t="s">
        <v>464</v>
      </c>
      <c r="F26" s="489" t="s">
        <v>463</v>
      </c>
      <c r="G26" s="489"/>
      <c r="H26" s="489"/>
      <c r="I26" s="489"/>
      <c r="J26" s="262">
        <v>12000000</v>
      </c>
    </row>
    <row r="27" spans="1:10" s="245" customFormat="1" ht="17.100000000000001" customHeight="1" thickBot="1" x14ac:dyDescent="0.3">
      <c r="A27" s="252"/>
      <c r="B27" s="261" t="s">
        <v>457</v>
      </c>
      <c r="C27" s="260" t="s">
        <v>456</v>
      </c>
      <c r="D27" s="259" t="s">
        <v>455</v>
      </c>
      <c r="E27" s="259" t="s">
        <v>454</v>
      </c>
      <c r="F27" s="496" t="s">
        <v>453</v>
      </c>
      <c r="G27" s="496"/>
      <c r="H27" s="496"/>
      <c r="I27" s="496" t="s">
        <v>452</v>
      </c>
      <c r="J27" s="270">
        <v>6000000</v>
      </c>
    </row>
    <row r="28" spans="1:10" s="245" customFormat="1" ht="17.100000000000001" customHeight="1" thickBot="1" x14ac:dyDescent="0.3">
      <c r="A28" s="252"/>
      <c r="B28" s="19"/>
      <c r="C28" s="250"/>
      <c r="D28" s="251"/>
      <c r="E28" s="251"/>
      <c r="F28" s="250"/>
      <c r="G28" s="273"/>
      <c r="H28" s="273"/>
      <c r="I28" s="272"/>
      <c r="J28" s="271"/>
    </row>
    <row r="29" spans="1:10" s="245" customFormat="1" ht="17.100000000000001" customHeight="1" thickBot="1" x14ac:dyDescent="0.3">
      <c r="A29" s="252"/>
      <c r="B29" s="498" t="s">
        <v>476</v>
      </c>
      <c r="C29" s="499"/>
      <c r="D29" s="499"/>
      <c r="E29" s="499"/>
      <c r="F29" s="499"/>
      <c r="G29" s="499"/>
      <c r="H29" s="499"/>
      <c r="I29" s="499"/>
      <c r="J29" s="500"/>
    </row>
    <row r="30" spans="1:10" s="245" customFormat="1" ht="17.100000000000001" customHeight="1" x14ac:dyDescent="0.25">
      <c r="A30" s="252"/>
      <c r="B30" s="269" t="s">
        <v>461</v>
      </c>
      <c r="C30" s="268" t="s">
        <v>475</v>
      </c>
      <c r="D30" s="267" t="s">
        <v>455</v>
      </c>
      <c r="E30" s="267" t="s">
        <v>438</v>
      </c>
      <c r="F30" s="497" t="s">
        <v>459</v>
      </c>
      <c r="G30" s="497"/>
      <c r="H30" s="497"/>
      <c r="I30" s="497" t="s">
        <v>458</v>
      </c>
      <c r="J30" s="266">
        <v>7000000</v>
      </c>
    </row>
    <row r="31" spans="1:10" s="245" customFormat="1" ht="17.100000000000001" customHeight="1" thickBot="1" x14ac:dyDescent="0.3">
      <c r="A31" s="252"/>
      <c r="B31" s="261" t="s">
        <v>457</v>
      </c>
      <c r="C31" s="260" t="s">
        <v>474</v>
      </c>
      <c r="D31" s="259" t="s">
        <v>455</v>
      </c>
      <c r="E31" s="259" t="s">
        <v>454</v>
      </c>
      <c r="F31" s="496" t="s">
        <v>453</v>
      </c>
      <c r="G31" s="496"/>
      <c r="H31" s="496"/>
      <c r="I31" s="496" t="s">
        <v>452</v>
      </c>
      <c r="J31" s="270">
        <v>6000000</v>
      </c>
    </row>
    <row r="32" spans="1:10" s="245" customFormat="1" ht="17.100000000000001" customHeight="1" thickBot="1" x14ac:dyDescent="0.3">
      <c r="A32" s="252"/>
      <c r="B32" s="19"/>
      <c r="C32" s="250"/>
      <c r="D32" s="251"/>
      <c r="E32" s="251"/>
      <c r="F32" s="250"/>
      <c r="G32" s="273"/>
      <c r="H32" s="273"/>
      <c r="I32" s="272"/>
      <c r="J32" s="271"/>
    </row>
    <row r="33" spans="1:10" s="245" customFormat="1" ht="17.100000000000001" customHeight="1" thickBot="1" x14ac:dyDescent="0.3">
      <c r="A33" s="252"/>
      <c r="B33" s="498" t="s">
        <v>473</v>
      </c>
      <c r="C33" s="499"/>
      <c r="D33" s="499"/>
      <c r="E33" s="499"/>
      <c r="F33" s="499"/>
      <c r="G33" s="499"/>
      <c r="H33" s="499"/>
      <c r="I33" s="499"/>
      <c r="J33" s="500"/>
    </row>
    <row r="34" spans="1:10" s="245" customFormat="1" ht="17.100000000000001" customHeight="1" x14ac:dyDescent="0.25">
      <c r="A34" s="252"/>
      <c r="B34" s="269" t="s">
        <v>461</v>
      </c>
      <c r="C34" s="268" t="s">
        <v>472</v>
      </c>
      <c r="D34" s="267" t="s">
        <v>455</v>
      </c>
      <c r="E34" s="267" t="s">
        <v>464</v>
      </c>
      <c r="F34" s="497" t="s">
        <v>471</v>
      </c>
      <c r="G34" s="497"/>
      <c r="H34" s="497"/>
      <c r="I34" s="497"/>
      <c r="J34" s="266">
        <v>25000000</v>
      </c>
    </row>
    <row r="35" spans="1:10" s="245" customFormat="1" ht="17.100000000000001" customHeight="1" x14ac:dyDescent="0.25">
      <c r="A35" s="252"/>
      <c r="B35" s="265" t="s">
        <v>446</v>
      </c>
      <c r="C35" s="264" t="s">
        <v>468</v>
      </c>
      <c r="D35" s="263" t="s">
        <v>455</v>
      </c>
      <c r="E35" s="263" t="s">
        <v>438</v>
      </c>
      <c r="F35" s="489" t="s">
        <v>470</v>
      </c>
      <c r="G35" s="489"/>
      <c r="H35" s="489"/>
      <c r="I35" s="489" t="s">
        <v>469</v>
      </c>
      <c r="J35" s="262">
        <v>7000000</v>
      </c>
    </row>
    <row r="36" spans="1:10" s="245" customFormat="1" ht="17.100000000000001" customHeight="1" x14ac:dyDescent="0.25">
      <c r="A36" s="252"/>
      <c r="B36" s="265" t="s">
        <v>446</v>
      </c>
      <c r="C36" s="264" t="s">
        <v>468</v>
      </c>
      <c r="D36" s="263" t="s">
        <v>467</v>
      </c>
      <c r="E36" s="263" t="s">
        <v>438</v>
      </c>
      <c r="F36" s="489" t="s">
        <v>466</v>
      </c>
      <c r="G36" s="489"/>
      <c r="H36" s="489"/>
      <c r="I36" s="489" t="s">
        <v>465</v>
      </c>
      <c r="J36" s="262">
        <v>7000000</v>
      </c>
    </row>
    <row r="37" spans="1:10" s="245" customFormat="1" ht="17.100000000000001" customHeight="1" x14ac:dyDescent="0.25">
      <c r="A37" s="252"/>
      <c r="B37" s="265" t="s">
        <v>461</v>
      </c>
      <c r="C37" s="264" t="s">
        <v>460</v>
      </c>
      <c r="D37" s="263" t="s">
        <v>455</v>
      </c>
      <c r="E37" s="263" t="s">
        <v>438</v>
      </c>
      <c r="F37" s="489" t="s">
        <v>459</v>
      </c>
      <c r="G37" s="489"/>
      <c r="H37" s="489"/>
      <c r="I37" s="489" t="s">
        <v>458</v>
      </c>
      <c r="J37" s="262">
        <v>7000000</v>
      </c>
    </row>
    <row r="38" spans="1:10" s="245" customFormat="1" ht="17.100000000000001" customHeight="1" x14ac:dyDescent="0.25">
      <c r="A38" s="252"/>
      <c r="B38" s="265" t="s">
        <v>441</v>
      </c>
      <c r="C38" s="264" t="s">
        <v>450</v>
      </c>
      <c r="D38" s="263" t="s">
        <v>455</v>
      </c>
      <c r="E38" s="263" t="s">
        <v>464</v>
      </c>
      <c r="F38" s="489" t="s">
        <v>463</v>
      </c>
      <c r="G38" s="489"/>
      <c r="H38" s="489"/>
      <c r="I38" s="489"/>
      <c r="J38" s="262">
        <v>12000000</v>
      </c>
    </row>
    <row r="39" spans="1:10" s="245" customFormat="1" ht="17.100000000000001" customHeight="1" thickBot="1" x14ac:dyDescent="0.3">
      <c r="A39" s="252"/>
      <c r="B39" s="261" t="s">
        <v>457</v>
      </c>
      <c r="C39" s="260" t="s">
        <v>456</v>
      </c>
      <c r="D39" s="259" t="s">
        <v>455</v>
      </c>
      <c r="E39" s="259" t="s">
        <v>454</v>
      </c>
      <c r="F39" s="496" t="s">
        <v>453</v>
      </c>
      <c r="G39" s="496"/>
      <c r="H39" s="496"/>
      <c r="I39" s="496" t="s">
        <v>452</v>
      </c>
      <c r="J39" s="270">
        <v>6000000</v>
      </c>
    </row>
    <row r="40" spans="1:10" s="245" customFormat="1" ht="17.100000000000001" customHeight="1" thickBot="1" x14ac:dyDescent="0.3">
      <c r="A40" s="252"/>
      <c r="B40" s="19"/>
      <c r="C40" s="273"/>
      <c r="D40" s="274"/>
      <c r="E40" s="274"/>
      <c r="F40" s="273"/>
      <c r="G40" s="273"/>
      <c r="H40" s="273"/>
      <c r="I40" s="272"/>
      <c r="J40" s="271"/>
    </row>
    <row r="41" spans="1:10" s="245" customFormat="1" ht="17.100000000000001" customHeight="1" thickBot="1" x14ac:dyDescent="0.3">
      <c r="A41" s="252"/>
      <c r="B41" s="498" t="s">
        <v>462</v>
      </c>
      <c r="C41" s="499"/>
      <c r="D41" s="499"/>
      <c r="E41" s="499"/>
      <c r="F41" s="499"/>
      <c r="G41" s="499"/>
      <c r="H41" s="499"/>
      <c r="I41" s="499"/>
      <c r="J41" s="500"/>
    </row>
    <row r="42" spans="1:10" s="245" customFormat="1" ht="17.100000000000001" customHeight="1" x14ac:dyDescent="0.25">
      <c r="A42" s="252"/>
      <c r="B42" s="269" t="s">
        <v>461</v>
      </c>
      <c r="C42" s="268" t="s">
        <v>460</v>
      </c>
      <c r="D42" s="267" t="s">
        <v>455</v>
      </c>
      <c r="E42" s="267" t="s">
        <v>438</v>
      </c>
      <c r="F42" s="497" t="s">
        <v>459</v>
      </c>
      <c r="G42" s="497"/>
      <c r="H42" s="497"/>
      <c r="I42" s="497" t="s">
        <v>458</v>
      </c>
      <c r="J42" s="266">
        <v>7000000</v>
      </c>
    </row>
    <row r="43" spans="1:10" s="245" customFormat="1" ht="17.100000000000001" customHeight="1" thickBot="1" x14ac:dyDescent="0.3">
      <c r="A43" s="252"/>
      <c r="B43" s="261" t="s">
        <v>457</v>
      </c>
      <c r="C43" s="260" t="s">
        <v>456</v>
      </c>
      <c r="D43" s="259" t="s">
        <v>455</v>
      </c>
      <c r="E43" s="259" t="s">
        <v>454</v>
      </c>
      <c r="F43" s="496" t="s">
        <v>453</v>
      </c>
      <c r="G43" s="496"/>
      <c r="H43" s="496"/>
      <c r="I43" s="496" t="s">
        <v>452</v>
      </c>
      <c r="J43" s="270">
        <v>6000000</v>
      </c>
    </row>
    <row r="44" spans="1:10" s="245" customFormat="1" ht="17.100000000000001" customHeight="1" thickBot="1" x14ac:dyDescent="0.3">
      <c r="A44" s="252"/>
      <c r="B44" s="19"/>
      <c r="C44" s="250"/>
      <c r="D44" s="251"/>
      <c r="E44" s="251"/>
      <c r="F44" s="250"/>
      <c r="G44" s="250"/>
      <c r="H44" s="250"/>
      <c r="I44" s="250"/>
      <c r="J44" s="249"/>
    </row>
    <row r="45" spans="1:10" s="245" customFormat="1" ht="17.100000000000001" customHeight="1" thickBot="1" x14ac:dyDescent="0.3">
      <c r="A45" s="252"/>
      <c r="B45" s="498" t="s">
        <v>451</v>
      </c>
      <c r="C45" s="499"/>
      <c r="D45" s="499"/>
      <c r="E45" s="499"/>
      <c r="F45" s="499"/>
      <c r="G45" s="499"/>
      <c r="H45" s="499"/>
      <c r="I45" s="499"/>
      <c r="J45" s="500"/>
    </row>
    <row r="46" spans="1:10" s="245" customFormat="1" ht="17.100000000000001" customHeight="1" x14ac:dyDescent="0.25">
      <c r="A46" s="252"/>
      <c r="B46" s="269" t="s">
        <v>441</v>
      </c>
      <c r="C46" s="268" t="s">
        <v>450</v>
      </c>
      <c r="D46" s="267" t="s">
        <v>449</v>
      </c>
      <c r="E46" s="267" t="s">
        <v>448</v>
      </c>
      <c r="F46" s="497" t="s">
        <v>447</v>
      </c>
      <c r="G46" s="497"/>
      <c r="H46" s="497"/>
      <c r="I46" s="497"/>
      <c r="J46" s="266">
        <v>12000000</v>
      </c>
    </row>
    <row r="47" spans="1:10" s="245" customFormat="1" ht="17.100000000000001" customHeight="1" x14ac:dyDescent="0.25">
      <c r="A47" s="252"/>
      <c r="B47" s="265" t="s">
        <v>446</v>
      </c>
      <c r="C47" s="264" t="s">
        <v>445</v>
      </c>
      <c r="D47" s="263" t="s">
        <v>444</v>
      </c>
      <c r="E47" s="263" t="s">
        <v>443</v>
      </c>
      <c r="F47" s="489" t="s">
        <v>442</v>
      </c>
      <c r="G47" s="489"/>
      <c r="H47" s="489"/>
      <c r="I47" s="489"/>
      <c r="J47" s="262">
        <v>14000000</v>
      </c>
    </row>
    <row r="48" spans="1:10" s="245" customFormat="1" ht="17.100000000000001" customHeight="1" thickBot="1" x14ac:dyDescent="0.3">
      <c r="A48" s="252"/>
      <c r="B48" s="261" t="s">
        <v>441</v>
      </c>
      <c r="C48" s="260" t="s">
        <v>440</v>
      </c>
      <c r="D48" s="259" t="s">
        <v>439</v>
      </c>
      <c r="E48" s="259" t="s">
        <v>438</v>
      </c>
      <c r="F48" s="501" t="s">
        <v>437</v>
      </c>
      <c r="G48" s="501"/>
      <c r="H48" s="501"/>
      <c r="I48" s="501"/>
      <c r="J48" s="258">
        <v>9000000</v>
      </c>
    </row>
    <row r="49" spans="1:10" s="245" customFormat="1" ht="15.75" thickBot="1" x14ac:dyDescent="0.3">
      <c r="A49" s="252"/>
      <c r="B49" s="250"/>
      <c r="C49" s="250"/>
      <c r="D49" s="251"/>
      <c r="E49" s="251"/>
      <c r="F49" s="257" t="s">
        <v>436</v>
      </c>
      <c r="G49" s="256"/>
      <c r="H49" s="256"/>
      <c r="I49" s="255"/>
      <c r="J49" s="254">
        <f>SUM(J6:J48)</f>
        <v>339000000</v>
      </c>
    </row>
    <row r="50" spans="1:10" s="245" customFormat="1" x14ac:dyDescent="0.25">
      <c r="A50" s="252"/>
      <c r="B50" s="250"/>
      <c r="C50" s="250"/>
      <c r="D50" s="251"/>
      <c r="E50" s="251"/>
      <c r="F50" s="250"/>
      <c r="G50" s="250"/>
      <c r="H50" s="250"/>
      <c r="I50" s="250"/>
      <c r="J50" s="249"/>
    </row>
    <row r="51" spans="1:10" s="245" customFormat="1" x14ac:dyDescent="0.25">
      <c r="A51" s="252"/>
      <c r="B51" s="421" t="s">
        <v>435</v>
      </c>
      <c r="C51" s="250"/>
      <c r="D51" s="251"/>
      <c r="E51" s="251"/>
      <c r="F51" s="250"/>
      <c r="G51" s="250"/>
      <c r="H51" s="250"/>
      <c r="I51" s="250"/>
      <c r="J51" s="249"/>
    </row>
    <row r="52" spans="1:10" s="245" customFormat="1" x14ac:dyDescent="0.25">
      <c r="A52" s="19"/>
      <c r="B52" s="19"/>
      <c r="C52" s="272"/>
      <c r="D52" s="441"/>
      <c r="E52" s="441"/>
      <c r="F52" s="272"/>
      <c r="G52" s="272"/>
      <c r="H52" s="272"/>
      <c r="I52" s="272"/>
      <c r="J52" s="271"/>
    </row>
    <row r="53" spans="1:10" s="245" customFormat="1" x14ac:dyDescent="0.25">
      <c r="C53" s="247"/>
      <c r="D53" s="248"/>
      <c r="E53" s="248"/>
      <c r="F53" s="247"/>
      <c r="G53" s="247"/>
      <c r="H53" s="247"/>
      <c r="I53" s="247"/>
      <c r="J53" s="246"/>
    </row>
    <row r="54" spans="1:10" s="245" customFormat="1" x14ac:dyDescent="0.25">
      <c r="C54" s="247"/>
      <c r="D54" s="248"/>
      <c r="E54" s="248"/>
      <c r="F54" s="247"/>
      <c r="G54" s="247"/>
      <c r="H54" s="247"/>
      <c r="I54" s="247"/>
      <c r="J54" s="246"/>
    </row>
    <row r="55" spans="1:10" s="245" customFormat="1" x14ac:dyDescent="0.25">
      <c r="C55" s="247"/>
      <c r="D55" s="248"/>
      <c r="E55" s="248"/>
      <c r="F55" s="247"/>
      <c r="G55" s="247"/>
      <c r="H55" s="247"/>
      <c r="I55" s="247"/>
      <c r="J55" s="246"/>
    </row>
    <row r="56" spans="1:10" s="245" customFormat="1" x14ac:dyDescent="0.25">
      <c r="C56" s="247"/>
      <c r="D56" s="248"/>
      <c r="E56" s="248"/>
      <c r="F56" s="247"/>
      <c r="G56" s="247"/>
      <c r="H56" s="247"/>
      <c r="I56" s="247"/>
      <c r="J56" s="246"/>
    </row>
    <row r="57" spans="1:10" s="245" customFormat="1" x14ac:dyDescent="0.25">
      <c r="C57" s="247"/>
      <c r="D57" s="248"/>
      <c r="E57" s="248"/>
      <c r="F57" s="247"/>
      <c r="G57" s="247"/>
      <c r="H57" s="247"/>
      <c r="I57" s="247"/>
      <c r="J57" s="246"/>
    </row>
    <row r="58" spans="1:10" s="245" customFormat="1" x14ac:dyDescent="0.25">
      <c r="C58" s="247"/>
      <c r="D58" s="248"/>
      <c r="E58" s="248"/>
      <c r="F58" s="247"/>
      <c r="G58" s="247"/>
      <c r="H58" s="247"/>
      <c r="I58" s="247"/>
      <c r="J58" s="246"/>
    </row>
    <row r="59" spans="1:10" s="245" customFormat="1" x14ac:dyDescent="0.25">
      <c r="C59" s="247"/>
      <c r="D59" s="248"/>
      <c r="E59" s="248"/>
      <c r="F59" s="247"/>
      <c r="G59" s="247"/>
      <c r="H59" s="247"/>
      <c r="I59" s="247"/>
      <c r="J59" s="246"/>
    </row>
    <row r="60" spans="1:10" s="245" customFormat="1" x14ac:dyDescent="0.25">
      <c r="C60" s="247"/>
      <c r="D60" s="248"/>
      <c r="E60" s="248"/>
      <c r="F60" s="247"/>
      <c r="G60" s="247"/>
      <c r="H60" s="247"/>
      <c r="I60" s="247"/>
      <c r="J60" s="246"/>
    </row>
    <row r="61" spans="1:10" s="245" customFormat="1" x14ac:dyDescent="0.25">
      <c r="C61" s="247"/>
      <c r="D61" s="248"/>
      <c r="E61" s="248"/>
      <c r="F61" s="247"/>
      <c r="G61" s="247"/>
      <c r="H61" s="247"/>
      <c r="I61" s="247"/>
      <c r="J61" s="246"/>
    </row>
    <row r="62" spans="1:10" s="245" customFormat="1" x14ac:dyDescent="0.25">
      <c r="C62" s="247"/>
      <c r="D62" s="248"/>
      <c r="E62" s="248"/>
      <c r="F62" s="247"/>
      <c r="G62" s="247"/>
      <c r="H62" s="247"/>
      <c r="I62" s="247"/>
      <c r="J62" s="246"/>
    </row>
    <row r="63" spans="1:10" s="245" customFormat="1" x14ac:dyDescent="0.25">
      <c r="C63" s="247"/>
      <c r="D63" s="248"/>
      <c r="E63" s="248"/>
      <c r="F63" s="247"/>
      <c r="G63" s="247"/>
      <c r="H63" s="247"/>
      <c r="I63" s="247"/>
      <c r="J63" s="246"/>
    </row>
  </sheetData>
  <mergeCells count="40">
    <mergeCell ref="B45:J45"/>
    <mergeCell ref="F46:I46"/>
    <mergeCell ref="F47:I47"/>
    <mergeCell ref="F48:I48"/>
    <mergeCell ref="F37:I37"/>
    <mergeCell ref="F38:I38"/>
    <mergeCell ref="F39:I39"/>
    <mergeCell ref="B41:J41"/>
    <mergeCell ref="F42:I42"/>
    <mergeCell ref="F43:I43"/>
    <mergeCell ref="F36:I36"/>
    <mergeCell ref="F23:I23"/>
    <mergeCell ref="F24:I24"/>
    <mergeCell ref="F25:I25"/>
    <mergeCell ref="F26:I26"/>
    <mergeCell ref="F27:I27"/>
    <mergeCell ref="B29:J29"/>
    <mergeCell ref="F30:I30"/>
    <mergeCell ref="F31:I31"/>
    <mergeCell ref="B33:J33"/>
    <mergeCell ref="F34:I34"/>
    <mergeCell ref="F35:I35"/>
    <mergeCell ref="F22:I22"/>
    <mergeCell ref="F9:I9"/>
    <mergeCell ref="F10:I10"/>
    <mergeCell ref="F11:I11"/>
    <mergeCell ref="F12:I12"/>
    <mergeCell ref="F13:I13"/>
    <mergeCell ref="B15:J15"/>
    <mergeCell ref="F16:I16"/>
    <mergeCell ref="F17:I17"/>
    <mergeCell ref="F18:I18"/>
    <mergeCell ref="B20:J20"/>
    <mergeCell ref="F21:I21"/>
    <mergeCell ref="F8:I8"/>
    <mergeCell ref="B2:J2"/>
    <mergeCell ref="B4:J4"/>
    <mergeCell ref="F5:I5"/>
    <mergeCell ref="F6:I6"/>
    <mergeCell ref="F7:I7"/>
  </mergeCells>
  <printOptions horizontalCentered="1"/>
  <pageMargins left="0.47244094488188981" right="0.17" top="1.1417322834645669" bottom="0.74803149606299213" header="0.31496062992125984" footer="0.31496062992125984"/>
  <pageSetup paperSize="9" scale="74" orientation="portrait" r:id="rId1"/>
  <headerFooter>
    <oddHeader>&amp;L&amp;G&amp;C&amp;"-,Negrita"&amp;12Gerencia Técnica
Sub Gerencia de Infraestructura y Redes de Acceso
Departamento de Conmutación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E6" sqref="E6"/>
    </sheetView>
  </sheetViews>
  <sheetFormatPr baseColWidth="10" defaultRowHeight="15" x14ac:dyDescent="0.25"/>
  <cols>
    <col min="1" max="1" width="5.140625" customWidth="1"/>
    <col min="3" max="3" width="37.7109375" customWidth="1"/>
    <col min="4" max="4" width="19.85546875" customWidth="1"/>
    <col min="5" max="5" width="23" customWidth="1"/>
    <col min="6" max="6" width="39.28515625" customWidth="1"/>
  </cols>
  <sheetData>
    <row r="1" spans="1:6" ht="15.75" thickBot="1" x14ac:dyDescent="0.3">
      <c r="A1" s="505" t="s">
        <v>516</v>
      </c>
      <c r="B1" s="506"/>
      <c r="C1" s="506"/>
      <c r="D1" s="506"/>
      <c r="E1" s="506"/>
      <c r="F1" s="507"/>
    </row>
    <row r="2" spans="1:6" ht="72.75" customHeight="1" x14ac:dyDescent="0.25">
      <c r="A2" s="304"/>
      <c r="B2" s="305"/>
      <c r="C2" s="306"/>
      <c r="D2" s="307" t="s">
        <v>499</v>
      </c>
      <c r="E2" s="307" t="s">
        <v>517</v>
      </c>
      <c r="F2" s="308" t="s">
        <v>518</v>
      </c>
    </row>
    <row r="3" spans="1:6" ht="30" x14ac:dyDescent="0.25">
      <c r="A3" s="309"/>
      <c r="B3" s="310"/>
      <c r="C3" s="311" t="s">
        <v>519</v>
      </c>
      <c r="D3" s="312"/>
      <c r="E3" s="312"/>
      <c r="F3" s="313"/>
    </row>
    <row r="4" spans="1:6" ht="45" x14ac:dyDescent="0.25">
      <c r="A4" s="314"/>
      <c r="B4" s="315" t="s">
        <v>455</v>
      </c>
      <c r="C4" s="316" t="s">
        <v>520</v>
      </c>
      <c r="D4" s="317">
        <v>1</v>
      </c>
      <c r="E4" s="296">
        <v>150747.4</v>
      </c>
      <c r="F4" s="297">
        <v>150747.4</v>
      </c>
    </row>
    <row r="5" spans="1:6" ht="42.75" x14ac:dyDescent="0.25">
      <c r="A5" s="318"/>
      <c r="B5" s="319" t="s">
        <v>521</v>
      </c>
      <c r="C5" s="320" t="s">
        <v>522</v>
      </c>
      <c r="D5" s="317">
        <v>1</v>
      </c>
      <c r="E5" s="296"/>
      <c r="F5" s="297"/>
    </row>
    <row r="6" spans="1:6" ht="28.5" x14ac:dyDescent="0.25">
      <c r="A6" s="318"/>
      <c r="B6" s="319" t="s">
        <v>523</v>
      </c>
      <c r="C6" s="320" t="s">
        <v>524</v>
      </c>
      <c r="D6" s="317">
        <v>1</v>
      </c>
      <c r="E6" s="296"/>
      <c r="F6" s="297"/>
    </row>
    <row r="7" spans="1:6" ht="28.5" x14ac:dyDescent="0.25">
      <c r="A7" s="318"/>
      <c r="B7" s="319" t="s">
        <v>525</v>
      </c>
      <c r="C7" s="320" t="s">
        <v>526</v>
      </c>
      <c r="D7" s="317">
        <v>1</v>
      </c>
      <c r="E7" s="296"/>
      <c r="F7" s="297"/>
    </row>
    <row r="8" spans="1:6" ht="30" x14ac:dyDescent="0.25">
      <c r="A8" s="318"/>
      <c r="B8" s="315" t="s">
        <v>484</v>
      </c>
      <c r="C8" s="321" t="s">
        <v>527</v>
      </c>
      <c r="D8" s="317">
        <v>1</v>
      </c>
      <c r="E8" s="296">
        <v>183430.63</v>
      </c>
      <c r="F8" s="297">
        <v>183430.63</v>
      </c>
    </row>
    <row r="9" spans="1:6" ht="30" x14ac:dyDescent="0.25">
      <c r="A9" s="318"/>
      <c r="B9" s="315" t="s">
        <v>528</v>
      </c>
      <c r="C9" s="321" t="s">
        <v>529</v>
      </c>
      <c r="D9" s="317">
        <v>1</v>
      </c>
      <c r="E9" s="296">
        <v>105062.88999999998</v>
      </c>
      <c r="F9" s="297">
        <v>105062.89</v>
      </c>
    </row>
    <row r="10" spans="1:6" ht="30" x14ac:dyDescent="0.25">
      <c r="A10" s="318"/>
      <c r="B10" s="315" t="s">
        <v>467</v>
      </c>
      <c r="C10" s="321" t="s">
        <v>530</v>
      </c>
      <c r="D10" s="317">
        <v>1</v>
      </c>
      <c r="E10" s="296">
        <v>27375.39</v>
      </c>
      <c r="F10" s="297">
        <v>27375.39</v>
      </c>
    </row>
    <row r="11" spans="1:6" ht="28.5" x14ac:dyDescent="0.25">
      <c r="A11" s="318"/>
      <c r="B11" s="322" t="s">
        <v>531</v>
      </c>
      <c r="C11" s="320" t="s">
        <v>532</v>
      </c>
      <c r="D11" s="317">
        <v>1</v>
      </c>
      <c r="E11" s="296"/>
      <c r="F11" s="297"/>
    </row>
    <row r="12" spans="1:6" ht="28.5" x14ac:dyDescent="0.25">
      <c r="A12" s="318"/>
      <c r="B12" s="322" t="s">
        <v>533</v>
      </c>
      <c r="C12" s="320" t="s">
        <v>534</v>
      </c>
      <c r="D12" s="317">
        <v>1</v>
      </c>
      <c r="E12" s="296"/>
      <c r="F12" s="297"/>
    </row>
    <row r="13" spans="1:6" ht="30" x14ac:dyDescent="0.25">
      <c r="A13" s="318"/>
      <c r="B13" s="315" t="s">
        <v>439</v>
      </c>
      <c r="C13" s="321" t="s">
        <v>535</v>
      </c>
      <c r="D13" s="317">
        <v>1</v>
      </c>
      <c r="E13" s="296">
        <v>63706.840000000004</v>
      </c>
      <c r="F13" s="297">
        <v>63706.84</v>
      </c>
    </row>
    <row r="14" spans="1:6" ht="30" x14ac:dyDescent="0.25">
      <c r="A14" s="318"/>
      <c r="B14" s="315" t="s">
        <v>477</v>
      </c>
      <c r="C14" s="321" t="s">
        <v>536</v>
      </c>
      <c r="D14" s="317">
        <v>1</v>
      </c>
      <c r="E14" s="296">
        <v>42471.21</v>
      </c>
      <c r="F14" s="297">
        <v>42471.21</v>
      </c>
    </row>
    <row r="15" spans="1:6" x14ac:dyDescent="0.25">
      <c r="A15" s="318"/>
      <c r="B15" s="315" t="s">
        <v>537</v>
      </c>
      <c r="C15" s="321" t="s">
        <v>538</v>
      </c>
      <c r="D15" s="317">
        <v>1</v>
      </c>
      <c r="E15" s="296"/>
      <c r="F15" s="297"/>
    </row>
    <row r="16" spans="1:6" x14ac:dyDescent="0.25">
      <c r="A16" s="318"/>
      <c r="B16" s="322" t="s">
        <v>539</v>
      </c>
      <c r="C16" s="320" t="s">
        <v>540</v>
      </c>
      <c r="D16" s="323">
        <v>1</v>
      </c>
      <c r="E16" s="296">
        <v>178031.44</v>
      </c>
      <c r="F16" s="297">
        <v>178031.44</v>
      </c>
    </row>
    <row r="17" spans="1:6" ht="28.5" x14ac:dyDescent="0.25">
      <c r="A17" s="324"/>
      <c r="B17" s="322" t="s">
        <v>541</v>
      </c>
      <c r="C17" s="325" t="s">
        <v>542</v>
      </c>
      <c r="D17" s="317">
        <v>1</v>
      </c>
      <c r="E17" s="296">
        <v>8042.4900000000007</v>
      </c>
      <c r="F17" s="297">
        <v>8042.49</v>
      </c>
    </row>
    <row r="18" spans="1:6" ht="28.5" x14ac:dyDescent="0.25">
      <c r="A18" s="324"/>
      <c r="B18" s="322" t="s">
        <v>543</v>
      </c>
      <c r="C18" s="325" t="s">
        <v>544</v>
      </c>
      <c r="D18" s="317">
        <v>1</v>
      </c>
      <c r="E18" s="296">
        <v>8042.4900000000007</v>
      </c>
      <c r="F18" s="297">
        <v>8042.49</v>
      </c>
    </row>
    <row r="19" spans="1:6" x14ac:dyDescent="0.25">
      <c r="A19" s="324"/>
      <c r="B19" s="315" t="s">
        <v>545</v>
      </c>
      <c r="C19" s="325" t="s">
        <v>546</v>
      </c>
      <c r="D19" s="317">
        <v>1</v>
      </c>
      <c r="E19" s="296">
        <v>4021.2400000000002</v>
      </c>
      <c r="F19" s="297">
        <v>4021.24</v>
      </c>
    </row>
    <row r="20" spans="1:6" x14ac:dyDescent="0.25">
      <c r="A20" s="324"/>
      <c r="B20" s="315" t="s">
        <v>547</v>
      </c>
      <c r="C20" s="325" t="s">
        <v>548</v>
      </c>
      <c r="D20" s="317">
        <v>1</v>
      </c>
      <c r="E20" s="296">
        <v>4021.2400000000002</v>
      </c>
      <c r="F20" s="297">
        <v>4021.24</v>
      </c>
    </row>
    <row r="21" spans="1:6" x14ac:dyDescent="0.25">
      <c r="A21" s="309"/>
      <c r="B21" s="310"/>
      <c r="C21" s="311" t="s">
        <v>549</v>
      </c>
      <c r="D21" s="312"/>
      <c r="E21" s="298"/>
      <c r="F21" s="299"/>
    </row>
    <row r="22" spans="1:6" ht="30" x14ac:dyDescent="0.25">
      <c r="A22" s="314"/>
      <c r="B22" s="315" t="s">
        <v>455</v>
      </c>
      <c r="C22" s="316" t="s">
        <v>520</v>
      </c>
      <c r="D22" s="317">
        <v>1</v>
      </c>
      <c r="E22" s="296">
        <v>20219.71</v>
      </c>
      <c r="F22" s="297">
        <v>20219.71</v>
      </c>
    </row>
    <row r="23" spans="1:6" ht="28.5" x14ac:dyDescent="0.25">
      <c r="A23" s="318"/>
      <c r="B23" s="319" t="s">
        <v>521</v>
      </c>
      <c r="C23" s="320" t="s">
        <v>522</v>
      </c>
      <c r="D23" s="317">
        <v>1</v>
      </c>
      <c r="E23" s="296"/>
      <c r="F23" s="297"/>
    </row>
    <row r="24" spans="1:6" ht="28.5" x14ac:dyDescent="0.25">
      <c r="A24" s="318"/>
      <c r="B24" s="319" t="s">
        <v>523</v>
      </c>
      <c r="C24" s="320" t="s">
        <v>524</v>
      </c>
      <c r="D24" s="317">
        <v>1</v>
      </c>
      <c r="E24" s="296"/>
      <c r="F24" s="297"/>
    </row>
    <row r="25" spans="1:6" ht="28.5" x14ac:dyDescent="0.25">
      <c r="A25" s="318"/>
      <c r="B25" s="319" t="s">
        <v>525</v>
      </c>
      <c r="C25" s="320" t="s">
        <v>526</v>
      </c>
      <c r="D25" s="317">
        <v>1</v>
      </c>
      <c r="E25" s="296"/>
      <c r="F25" s="297"/>
    </row>
    <row r="26" spans="1:6" ht="30" x14ac:dyDescent="0.25">
      <c r="A26" s="318"/>
      <c r="B26" s="315" t="s">
        <v>484</v>
      </c>
      <c r="C26" s="321" t="s">
        <v>527</v>
      </c>
      <c r="D26" s="317">
        <v>1</v>
      </c>
      <c r="E26" s="296">
        <v>24173.41</v>
      </c>
      <c r="F26" s="297">
        <v>24173.41</v>
      </c>
    </row>
    <row r="27" spans="1:6" ht="30" x14ac:dyDescent="0.25">
      <c r="A27" s="318"/>
      <c r="B27" s="315" t="s">
        <v>528</v>
      </c>
      <c r="C27" s="321" t="s">
        <v>529</v>
      </c>
      <c r="D27" s="317">
        <v>1</v>
      </c>
      <c r="E27" s="296">
        <v>15161.08</v>
      </c>
      <c r="F27" s="297">
        <v>15161.08</v>
      </c>
    </row>
    <row r="28" spans="1:6" ht="30" x14ac:dyDescent="0.25">
      <c r="A28" s="318"/>
      <c r="B28" s="315" t="s">
        <v>467</v>
      </c>
      <c r="C28" s="321" t="s">
        <v>530</v>
      </c>
      <c r="D28" s="317">
        <v>1</v>
      </c>
      <c r="E28" s="296">
        <v>8200.25</v>
      </c>
      <c r="F28" s="297">
        <v>8200.25</v>
      </c>
    </row>
    <row r="29" spans="1:6" ht="28.5" x14ac:dyDescent="0.25">
      <c r="A29" s="318"/>
      <c r="B29" s="322" t="s">
        <v>531</v>
      </c>
      <c r="C29" s="320" t="s">
        <v>532</v>
      </c>
      <c r="D29" s="317">
        <v>1</v>
      </c>
      <c r="E29" s="296"/>
      <c r="F29" s="297"/>
    </row>
    <row r="30" spans="1:6" ht="28.5" x14ac:dyDescent="0.25">
      <c r="A30" s="318"/>
      <c r="B30" s="322" t="s">
        <v>533</v>
      </c>
      <c r="C30" s="320" t="s">
        <v>534</v>
      </c>
      <c r="D30" s="317">
        <v>1</v>
      </c>
      <c r="E30" s="296"/>
      <c r="F30" s="297"/>
    </row>
    <row r="31" spans="1:6" ht="30" x14ac:dyDescent="0.25">
      <c r="A31" s="318"/>
      <c r="B31" s="315" t="s">
        <v>439</v>
      </c>
      <c r="C31" s="321" t="s">
        <v>535</v>
      </c>
      <c r="D31" s="317">
        <v>1</v>
      </c>
      <c r="E31" s="296">
        <v>11859.840000000002</v>
      </c>
      <c r="F31" s="297">
        <v>11859.84</v>
      </c>
    </row>
    <row r="32" spans="1:6" ht="30" x14ac:dyDescent="0.25">
      <c r="A32" s="318"/>
      <c r="B32" s="315" t="s">
        <v>477</v>
      </c>
      <c r="C32" s="321" t="s">
        <v>536</v>
      </c>
      <c r="D32" s="317">
        <v>1</v>
      </c>
      <c r="E32" s="296">
        <v>7906.5499999999993</v>
      </c>
      <c r="F32" s="297">
        <v>7906.55</v>
      </c>
    </row>
    <row r="33" spans="1:6" x14ac:dyDescent="0.25">
      <c r="A33" s="318"/>
      <c r="B33" s="315" t="s">
        <v>537</v>
      </c>
      <c r="C33" s="321" t="s">
        <v>538</v>
      </c>
      <c r="D33" s="317">
        <v>1</v>
      </c>
      <c r="E33" s="296"/>
      <c r="F33" s="297"/>
    </row>
    <row r="34" spans="1:6" x14ac:dyDescent="0.25">
      <c r="A34" s="318"/>
      <c r="B34" s="322" t="s">
        <v>539</v>
      </c>
      <c r="C34" s="320" t="s">
        <v>540</v>
      </c>
      <c r="D34" s="323">
        <v>1</v>
      </c>
      <c r="E34" s="296">
        <v>33230.300000000003</v>
      </c>
      <c r="F34" s="297">
        <v>33230.300000000003</v>
      </c>
    </row>
    <row r="35" spans="1:6" ht="28.5" x14ac:dyDescent="0.25">
      <c r="A35" s="324"/>
      <c r="B35" s="322" t="s">
        <v>541</v>
      </c>
      <c r="C35" s="325" t="s">
        <v>542</v>
      </c>
      <c r="D35" s="317">
        <v>1</v>
      </c>
      <c r="E35" s="296">
        <v>4100.1099999999997</v>
      </c>
      <c r="F35" s="297">
        <v>4100.1099999999997</v>
      </c>
    </row>
    <row r="36" spans="1:6" ht="28.5" x14ac:dyDescent="0.25">
      <c r="A36" s="324"/>
      <c r="B36" s="322" t="s">
        <v>543</v>
      </c>
      <c r="C36" s="325" t="s">
        <v>544</v>
      </c>
      <c r="D36" s="317">
        <v>1</v>
      </c>
      <c r="E36" s="296">
        <v>4100.1099999999997</v>
      </c>
      <c r="F36" s="297">
        <v>4100.1099999999997</v>
      </c>
    </row>
    <row r="37" spans="1:6" x14ac:dyDescent="0.25">
      <c r="A37" s="324"/>
      <c r="B37" s="315" t="s">
        <v>545</v>
      </c>
      <c r="C37" s="325" t="s">
        <v>546</v>
      </c>
      <c r="D37" s="317">
        <v>1</v>
      </c>
      <c r="E37" s="296">
        <v>2050.06</v>
      </c>
      <c r="F37" s="297">
        <v>2050.06</v>
      </c>
    </row>
    <row r="38" spans="1:6" x14ac:dyDescent="0.25">
      <c r="A38" s="324"/>
      <c r="B38" s="315" t="s">
        <v>547</v>
      </c>
      <c r="C38" s="325" t="s">
        <v>548</v>
      </c>
      <c r="D38" s="317">
        <v>1</v>
      </c>
      <c r="E38" s="296">
        <v>2050.06</v>
      </c>
      <c r="F38" s="297">
        <v>2050.06</v>
      </c>
    </row>
    <row r="39" spans="1:6" ht="30" x14ac:dyDescent="0.25">
      <c r="A39" s="309"/>
      <c r="B39" s="310"/>
      <c r="C39" s="311" t="s">
        <v>550</v>
      </c>
      <c r="D39" s="312"/>
      <c r="E39" s="298"/>
      <c r="F39" s="299"/>
    </row>
    <row r="40" spans="1:6" x14ac:dyDescent="0.25">
      <c r="A40" s="326"/>
      <c r="B40" s="315" t="s">
        <v>455</v>
      </c>
      <c r="C40" s="327" t="s">
        <v>551</v>
      </c>
      <c r="D40" s="328">
        <v>1</v>
      </c>
      <c r="E40" s="296">
        <v>55806.960000000014</v>
      </c>
      <c r="F40" s="297">
        <v>55806.96</v>
      </c>
    </row>
    <row r="41" spans="1:6" x14ac:dyDescent="0.25">
      <c r="A41" s="326"/>
      <c r="B41" s="315" t="s">
        <v>484</v>
      </c>
      <c r="C41" s="327" t="s">
        <v>552</v>
      </c>
      <c r="D41" s="328">
        <v>1</v>
      </c>
      <c r="E41" s="296">
        <v>15613.230000000001</v>
      </c>
      <c r="F41" s="297">
        <v>15613.23</v>
      </c>
    </row>
    <row r="42" spans="1:6" ht="42.75" x14ac:dyDescent="0.25">
      <c r="A42" s="326"/>
      <c r="B42" s="315" t="s">
        <v>528</v>
      </c>
      <c r="C42" s="327" t="s">
        <v>553</v>
      </c>
      <c r="D42" s="328">
        <v>1</v>
      </c>
      <c r="E42" s="300" t="s">
        <v>554</v>
      </c>
      <c r="F42" s="297"/>
    </row>
    <row r="43" spans="1:6" ht="28.5" x14ac:dyDescent="0.25">
      <c r="A43" s="326"/>
      <c r="B43" s="315" t="s">
        <v>467</v>
      </c>
      <c r="C43" s="327" t="s">
        <v>555</v>
      </c>
      <c r="D43" s="328">
        <v>3</v>
      </c>
      <c r="E43" s="296">
        <v>1376.9799999999998</v>
      </c>
      <c r="F43" s="297">
        <v>4130.9399999999996</v>
      </c>
    </row>
    <row r="44" spans="1:6" ht="28.5" x14ac:dyDescent="0.25">
      <c r="A44" s="326"/>
      <c r="B44" s="315" t="s">
        <v>439</v>
      </c>
      <c r="C44" s="327" t="s">
        <v>556</v>
      </c>
      <c r="D44" s="328">
        <v>2</v>
      </c>
      <c r="E44" s="296">
        <v>1351.19</v>
      </c>
      <c r="F44" s="297">
        <v>2702.38</v>
      </c>
    </row>
    <row r="45" spans="1:6" x14ac:dyDescent="0.25">
      <c r="A45" s="326"/>
      <c r="B45" s="315" t="s">
        <v>477</v>
      </c>
      <c r="C45" s="327" t="s">
        <v>557</v>
      </c>
      <c r="D45" s="328">
        <v>3</v>
      </c>
      <c r="E45" s="296">
        <v>2617.56</v>
      </c>
      <c r="F45" s="297">
        <v>7852.68</v>
      </c>
    </row>
    <row r="46" spans="1:6" x14ac:dyDescent="0.25">
      <c r="A46" s="326"/>
      <c r="B46" s="315" t="s">
        <v>537</v>
      </c>
      <c r="C46" s="327" t="s">
        <v>558</v>
      </c>
      <c r="D46" s="328">
        <v>3</v>
      </c>
      <c r="E46" s="296">
        <v>724.87999999999988</v>
      </c>
      <c r="F46" s="297">
        <v>2174.64</v>
      </c>
    </row>
    <row r="47" spans="1:6" x14ac:dyDescent="0.25">
      <c r="A47" s="326"/>
      <c r="B47" s="315" t="s">
        <v>545</v>
      </c>
      <c r="C47" s="327" t="s">
        <v>559</v>
      </c>
      <c r="D47" s="328">
        <v>4</v>
      </c>
      <c r="E47" s="296">
        <v>977.92000000000007</v>
      </c>
      <c r="F47" s="297">
        <v>3911.68</v>
      </c>
    </row>
    <row r="48" spans="1:6" x14ac:dyDescent="0.25">
      <c r="A48" s="329"/>
      <c r="B48" s="330" t="s">
        <v>547</v>
      </c>
      <c r="C48" s="331" t="s">
        <v>560</v>
      </c>
      <c r="D48" s="332">
        <v>6</v>
      </c>
      <c r="E48" s="301">
        <v>6415.24</v>
      </c>
      <c r="F48" s="302">
        <v>38491.440000000002</v>
      </c>
    </row>
    <row r="49" spans="1:6" x14ac:dyDescent="0.25">
      <c r="A49" s="309"/>
      <c r="B49" s="310"/>
      <c r="C49" s="311" t="s">
        <v>561</v>
      </c>
      <c r="D49" s="312"/>
      <c r="E49" s="298"/>
      <c r="F49" s="303"/>
    </row>
    <row r="50" spans="1:6" ht="45" x14ac:dyDescent="0.25">
      <c r="A50" s="324"/>
      <c r="B50" s="315" t="s">
        <v>455</v>
      </c>
      <c r="C50" s="333" t="s">
        <v>562</v>
      </c>
      <c r="D50" s="317">
        <v>1</v>
      </c>
      <c r="E50" s="296">
        <v>38805.339999999997</v>
      </c>
      <c r="F50" s="297">
        <v>38805.339999999997</v>
      </c>
    </row>
    <row r="51" spans="1:6" ht="15.75" thickBot="1" x14ac:dyDescent="0.3">
      <c r="A51" s="324"/>
      <c r="B51" s="508" t="s">
        <v>563</v>
      </c>
      <c r="C51" s="509"/>
      <c r="D51" s="509"/>
      <c r="E51" s="510"/>
      <c r="F51" s="334">
        <v>1417555.8900000004</v>
      </c>
    </row>
  </sheetData>
  <mergeCells count="2">
    <mergeCell ref="A1:F1"/>
    <mergeCell ref="B51:E51"/>
  </mergeCells>
  <printOptions horizontalCentered="1"/>
  <pageMargins left="0.70866141732283472" right="0.48" top="1.06" bottom="0.44" header="0.31496062992125984" footer="0.31496062992125984"/>
  <pageSetup paperSize="9" scale="65" orientation="portrait" r:id="rId1"/>
  <headerFooter>
    <oddHeader>&amp;CCOPACO S.A.
DPTO.CONMUTACION
SUB GERENCIA DE CORE Y REDES DE ACCESO
GERENCIA TECNICA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2"/>
  <sheetViews>
    <sheetView topLeftCell="A9" zoomScaleNormal="100" workbookViewId="0">
      <selection activeCell="A9" sqref="A9:A10"/>
    </sheetView>
  </sheetViews>
  <sheetFormatPr baseColWidth="10" defaultRowHeight="15" x14ac:dyDescent="0.25"/>
  <cols>
    <col min="1" max="1" width="45.42578125" customWidth="1"/>
    <col min="2" max="2" width="16.85546875" customWidth="1"/>
    <col min="3" max="3" width="15.85546875" customWidth="1"/>
    <col min="4" max="4" width="15" customWidth="1"/>
    <col min="5" max="5" width="18.28515625" customWidth="1"/>
  </cols>
  <sheetData>
    <row r="2" spans="1:5" ht="10.5" customHeight="1" thickBot="1" x14ac:dyDescent="0.3"/>
    <row r="3" spans="1:5" x14ac:dyDescent="0.25">
      <c r="A3" s="523" t="s">
        <v>564</v>
      </c>
      <c r="B3" s="524"/>
      <c r="C3" s="524"/>
      <c r="D3" s="524"/>
      <c r="E3" s="525"/>
    </row>
    <row r="4" spans="1:5" ht="9" customHeight="1" thickBot="1" x14ac:dyDescent="0.3">
      <c r="A4" s="526"/>
      <c r="B4" s="527"/>
      <c r="C4" s="527"/>
      <c r="D4" s="527"/>
      <c r="E4" s="528"/>
    </row>
    <row r="5" spans="1:5" ht="22.5" x14ac:dyDescent="0.25">
      <c r="A5" s="343" t="s">
        <v>565</v>
      </c>
      <c r="B5" s="344"/>
      <c r="C5" s="345">
        <v>1</v>
      </c>
      <c r="D5" s="355" t="s">
        <v>566</v>
      </c>
      <c r="E5" s="356" t="s">
        <v>567</v>
      </c>
    </row>
    <row r="6" spans="1:5" x14ac:dyDescent="0.25">
      <c r="A6" s="346" t="s">
        <v>568</v>
      </c>
      <c r="B6" s="337"/>
      <c r="C6" s="340" t="s">
        <v>569</v>
      </c>
      <c r="D6" s="515"/>
      <c r="E6" s="519"/>
    </row>
    <row r="7" spans="1:5" x14ac:dyDescent="0.25">
      <c r="A7" s="346" t="s">
        <v>570</v>
      </c>
      <c r="B7" s="337"/>
      <c r="C7" s="340" t="s">
        <v>571</v>
      </c>
      <c r="D7" s="515"/>
      <c r="E7" s="519"/>
    </row>
    <row r="8" spans="1:5" x14ac:dyDescent="0.25">
      <c r="A8" s="347" t="s">
        <v>572</v>
      </c>
      <c r="B8" s="338"/>
      <c r="C8" s="339" t="s">
        <v>573</v>
      </c>
      <c r="D8" s="515"/>
      <c r="E8" s="519"/>
    </row>
    <row r="9" spans="1:5" x14ac:dyDescent="0.25">
      <c r="A9" s="511" t="s">
        <v>574</v>
      </c>
      <c r="B9" s="338" t="s">
        <v>575</v>
      </c>
      <c r="C9" s="341">
        <v>1</v>
      </c>
      <c r="D9" s="353">
        <v>7017.99</v>
      </c>
      <c r="E9" s="357">
        <v>7017.99</v>
      </c>
    </row>
    <row r="10" spans="1:5" ht="33.75" x14ac:dyDescent="0.25">
      <c r="A10" s="511"/>
      <c r="B10" s="338" t="s">
        <v>576</v>
      </c>
      <c r="C10" s="341">
        <v>1</v>
      </c>
      <c r="D10" s="353">
        <v>2980.39</v>
      </c>
      <c r="E10" s="357">
        <v>2980.39</v>
      </c>
    </row>
    <row r="11" spans="1:5" x14ac:dyDescent="0.25">
      <c r="A11" s="348" t="s">
        <v>577</v>
      </c>
      <c r="B11" s="338" t="s">
        <v>575</v>
      </c>
      <c r="C11" s="341">
        <v>700</v>
      </c>
      <c r="D11" s="353">
        <v>11.569999999999999</v>
      </c>
      <c r="E11" s="357">
        <v>8099</v>
      </c>
    </row>
    <row r="12" spans="1:5" x14ac:dyDescent="0.25">
      <c r="A12" s="349" t="s">
        <v>578</v>
      </c>
      <c r="B12" s="338" t="s">
        <v>575</v>
      </c>
      <c r="C12" s="342">
        <v>200</v>
      </c>
      <c r="D12" s="353">
        <v>23.503889999999995</v>
      </c>
      <c r="E12" s="357">
        <v>4700.78</v>
      </c>
    </row>
    <row r="13" spans="1:5" x14ac:dyDescent="0.25">
      <c r="A13" s="349" t="s">
        <v>579</v>
      </c>
      <c r="B13" s="338" t="s">
        <v>575</v>
      </c>
      <c r="C13" s="342">
        <v>4</v>
      </c>
      <c r="D13" s="353">
        <v>1863.3600000000001</v>
      </c>
      <c r="E13" s="357">
        <v>7453.44</v>
      </c>
    </row>
    <row r="14" spans="1:5" ht="36" x14ac:dyDescent="0.25">
      <c r="A14" s="349" t="s">
        <v>580</v>
      </c>
      <c r="B14" s="338" t="s">
        <v>575</v>
      </c>
      <c r="C14" s="342">
        <v>1</v>
      </c>
      <c r="D14" s="353">
        <v>488.7</v>
      </c>
      <c r="E14" s="357">
        <v>488.7</v>
      </c>
    </row>
    <row r="15" spans="1:5" ht="36" x14ac:dyDescent="0.25">
      <c r="A15" s="349" t="s">
        <v>581</v>
      </c>
      <c r="B15" s="338" t="s">
        <v>575</v>
      </c>
      <c r="C15" s="342">
        <v>0</v>
      </c>
      <c r="D15" s="353">
        <v>886.8900000000001</v>
      </c>
      <c r="E15" s="357">
        <v>0</v>
      </c>
    </row>
    <row r="16" spans="1:5" ht="24" x14ac:dyDescent="0.25">
      <c r="A16" s="349" t="s">
        <v>582</v>
      </c>
      <c r="B16" s="338" t="s">
        <v>575</v>
      </c>
      <c r="C16" s="342">
        <v>900</v>
      </c>
      <c r="D16" s="516">
        <v>2.7846899999999999</v>
      </c>
      <c r="E16" s="520">
        <v>2506.2199999999998</v>
      </c>
    </row>
    <row r="17" spans="1:5" ht="24" x14ac:dyDescent="0.25">
      <c r="A17" s="349" t="s">
        <v>583</v>
      </c>
      <c r="B17" s="338" t="s">
        <v>575</v>
      </c>
      <c r="C17" s="342">
        <v>700</v>
      </c>
      <c r="D17" s="517"/>
      <c r="E17" s="521"/>
    </row>
    <row r="18" spans="1:5" ht="24" x14ac:dyDescent="0.25">
      <c r="A18" s="349" t="s">
        <v>584</v>
      </c>
      <c r="B18" s="338" t="s">
        <v>575</v>
      </c>
      <c r="C18" s="342">
        <v>910</v>
      </c>
      <c r="D18" s="518"/>
      <c r="E18" s="522"/>
    </row>
    <row r="19" spans="1:5" x14ac:dyDescent="0.25">
      <c r="A19" s="349" t="s">
        <v>585</v>
      </c>
      <c r="B19" s="338" t="s">
        <v>575</v>
      </c>
      <c r="C19" s="342">
        <v>1</v>
      </c>
      <c r="D19" s="353">
        <v>6151.0800000000008</v>
      </c>
      <c r="E19" s="357">
        <v>6151.08</v>
      </c>
    </row>
    <row r="20" spans="1:5" ht="15.75" thickBot="1" x14ac:dyDescent="0.3">
      <c r="A20" s="350" t="s">
        <v>586</v>
      </c>
      <c r="B20" s="351"/>
      <c r="C20" s="352" t="s">
        <v>5</v>
      </c>
      <c r="D20" s="358" t="s">
        <v>587</v>
      </c>
      <c r="E20" s="359"/>
    </row>
    <row r="21" spans="1:5" ht="15.75" thickBot="1" x14ac:dyDescent="0.3">
      <c r="A21" s="512" t="s">
        <v>588</v>
      </c>
      <c r="B21" s="513"/>
      <c r="C21" s="513"/>
      <c r="D21" s="514"/>
      <c r="E21" s="354">
        <v>39397.599999999999</v>
      </c>
    </row>
    <row r="22" spans="1:5" ht="15.75" thickBot="1" x14ac:dyDescent="0.3">
      <c r="A22" s="335"/>
      <c r="B22" s="335"/>
      <c r="C22" s="335"/>
      <c r="D22" s="335"/>
      <c r="E22" s="335"/>
    </row>
    <row r="23" spans="1:5" ht="22.5" x14ac:dyDescent="0.25">
      <c r="A23" s="343" t="s">
        <v>565</v>
      </c>
      <c r="B23" s="344"/>
      <c r="C23" s="345">
        <v>2</v>
      </c>
      <c r="D23" s="355" t="s">
        <v>566</v>
      </c>
      <c r="E23" s="356" t="s">
        <v>567</v>
      </c>
    </row>
    <row r="24" spans="1:5" x14ac:dyDescent="0.25">
      <c r="A24" s="346" t="s">
        <v>568</v>
      </c>
      <c r="B24" s="337"/>
      <c r="C24" s="340" t="s">
        <v>589</v>
      </c>
      <c r="D24" s="515"/>
      <c r="E24" s="519"/>
    </row>
    <row r="25" spans="1:5" x14ac:dyDescent="0.25">
      <c r="A25" s="346" t="s">
        <v>570</v>
      </c>
      <c r="B25" s="337"/>
      <c r="C25" s="340" t="s">
        <v>571</v>
      </c>
      <c r="D25" s="515"/>
      <c r="E25" s="519"/>
    </row>
    <row r="26" spans="1:5" x14ac:dyDescent="0.25">
      <c r="A26" s="347" t="s">
        <v>572</v>
      </c>
      <c r="B26" s="338"/>
      <c r="C26" s="339" t="s">
        <v>573</v>
      </c>
      <c r="D26" s="515"/>
      <c r="E26" s="519"/>
    </row>
    <row r="27" spans="1:5" x14ac:dyDescent="0.25">
      <c r="A27" s="511" t="s">
        <v>574</v>
      </c>
      <c r="B27" s="338" t="s">
        <v>575</v>
      </c>
      <c r="C27" s="341">
        <v>1</v>
      </c>
      <c r="D27" s="353">
        <v>7017.99</v>
      </c>
      <c r="E27" s="357">
        <v>7017.99</v>
      </c>
    </row>
    <row r="28" spans="1:5" ht="33.75" x14ac:dyDescent="0.25">
      <c r="A28" s="511"/>
      <c r="B28" s="338" t="s">
        <v>576</v>
      </c>
      <c r="C28" s="341">
        <v>1</v>
      </c>
      <c r="D28" s="353">
        <v>2980.39</v>
      </c>
      <c r="E28" s="357">
        <v>2980.39</v>
      </c>
    </row>
    <row r="29" spans="1:5" x14ac:dyDescent="0.25">
      <c r="A29" s="348" t="s">
        <v>577</v>
      </c>
      <c r="B29" s="338" t="s">
        <v>575</v>
      </c>
      <c r="C29" s="341">
        <v>700</v>
      </c>
      <c r="D29" s="353">
        <v>11.569999999999999</v>
      </c>
      <c r="E29" s="357">
        <v>8099</v>
      </c>
    </row>
    <row r="30" spans="1:5" x14ac:dyDescent="0.25">
      <c r="A30" s="349" t="s">
        <v>578</v>
      </c>
      <c r="B30" s="338" t="s">
        <v>575</v>
      </c>
      <c r="C30" s="342">
        <v>200</v>
      </c>
      <c r="D30" s="353">
        <v>23.503889999999995</v>
      </c>
      <c r="E30" s="357">
        <v>4700.78</v>
      </c>
    </row>
    <row r="31" spans="1:5" x14ac:dyDescent="0.25">
      <c r="A31" s="349" t="s">
        <v>579</v>
      </c>
      <c r="B31" s="338" t="s">
        <v>575</v>
      </c>
      <c r="C31" s="342">
        <v>4</v>
      </c>
      <c r="D31" s="353">
        <v>1863.3600000000001</v>
      </c>
      <c r="E31" s="357">
        <v>7453.44</v>
      </c>
    </row>
    <row r="32" spans="1:5" ht="36" x14ac:dyDescent="0.25">
      <c r="A32" s="349" t="s">
        <v>580</v>
      </c>
      <c r="B32" s="338" t="s">
        <v>575</v>
      </c>
      <c r="C32" s="342">
        <v>1</v>
      </c>
      <c r="D32" s="353">
        <v>488.7</v>
      </c>
      <c r="E32" s="357">
        <v>488.7</v>
      </c>
    </row>
    <row r="33" spans="1:5" ht="36" x14ac:dyDescent="0.25">
      <c r="A33" s="349" t="s">
        <v>581</v>
      </c>
      <c r="B33" s="338" t="s">
        <v>575</v>
      </c>
      <c r="C33" s="342">
        <v>0</v>
      </c>
      <c r="D33" s="353">
        <v>886.8900000000001</v>
      </c>
      <c r="E33" s="357">
        <v>0</v>
      </c>
    </row>
    <row r="34" spans="1:5" ht="24" x14ac:dyDescent="0.25">
      <c r="A34" s="349" t="s">
        <v>582</v>
      </c>
      <c r="B34" s="338" t="s">
        <v>575</v>
      </c>
      <c r="C34" s="342">
        <v>900</v>
      </c>
      <c r="D34" s="516">
        <v>2.7846899999999999</v>
      </c>
      <c r="E34" s="520">
        <v>2506.2199999999998</v>
      </c>
    </row>
    <row r="35" spans="1:5" ht="24" x14ac:dyDescent="0.25">
      <c r="A35" s="349" t="s">
        <v>583</v>
      </c>
      <c r="B35" s="338" t="s">
        <v>575</v>
      </c>
      <c r="C35" s="342">
        <v>700</v>
      </c>
      <c r="D35" s="517"/>
      <c r="E35" s="521"/>
    </row>
    <row r="36" spans="1:5" ht="24" x14ac:dyDescent="0.25">
      <c r="A36" s="349" t="s">
        <v>584</v>
      </c>
      <c r="B36" s="338" t="s">
        <v>575</v>
      </c>
      <c r="C36" s="342">
        <v>910</v>
      </c>
      <c r="D36" s="518"/>
      <c r="E36" s="522"/>
    </row>
    <row r="37" spans="1:5" x14ac:dyDescent="0.25">
      <c r="A37" s="349" t="s">
        <v>585</v>
      </c>
      <c r="B37" s="338" t="s">
        <v>575</v>
      </c>
      <c r="C37" s="342">
        <v>1</v>
      </c>
      <c r="D37" s="353">
        <v>6151.0800000000008</v>
      </c>
      <c r="E37" s="357">
        <v>6151.08</v>
      </c>
    </row>
    <row r="38" spans="1:5" ht="15.75" thickBot="1" x14ac:dyDescent="0.3">
      <c r="A38" s="350" t="s">
        <v>586</v>
      </c>
      <c r="B38" s="351"/>
      <c r="C38" s="352" t="s">
        <v>5</v>
      </c>
      <c r="D38" s="358" t="s">
        <v>587</v>
      </c>
      <c r="E38" s="359"/>
    </row>
    <row r="39" spans="1:5" ht="15.75" thickBot="1" x14ac:dyDescent="0.3">
      <c r="A39" s="512" t="s">
        <v>588</v>
      </c>
      <c r="B39" s="513"/>
      <c r="C39" s="513"/>
      <c r="D39" s="514"/>
      <c r="E39" s="354">
        <v>39397.599999999999</v>
      </c>
    </row>
    <row r="40" spans="1:5" ht="15.75" thickBot="1" x14ac:dyDescent="0.3">
      <c r="A40" s="335"/>
      <c r="B40" s="335"/>
      <c r="C40" s="335"/>
      <c r="D40" s="335"/>
      <c r="E40" s="335"/>
    </row>
    <row r="41" spans="1:5" ht="22.5" x14ac:dyDescent="0.25">
      <c r="A41" s="343" t="s">
        <v>565</v>
      </c>
      <c r="B41" s="344"/>
      <c r="C41" s="345">
        <v>3</v>
      </c>
      <c r="D41" s="355" t="s">
        <v>566</v>
      </c>
      <c r="E41" s="356" t="s">
        <v>567</v>
      </c>
    </row>
    <row r="42" spans="1:5" x14ac:dyDescent="0.25">
      <c r="A42" s="346" t="s">
        <v>568</v>
      </c>
      <c r="B42" s="337"/>
      <c r="C42" s="340" t="s">
        <v>590</v>
      </c>
      <c r="D42" s="515"/>
      <c r="E42" s="519"/>
    </row>
    <row r="43" spans="1:5" x14ac:dyDescent="0.25">
      <c r="A43" s="346" t="s">
        <v>570</v>
      </c>
      <c r="B43" s="337"/>
      <c r="C43" s="340" t="s">
        <v>571</v>
      </c>
      <c r="D43" s="515"/>
      <c r="E43" s="519"/>
    </row>
    <row r="44" spans="1:5" x14ac:dyDescent="0.25">
      <c r="A44" s="347" t="s">
        <v>572</v>
      </c>
      <c r="B44" s="338"/>
      <c r="C44" s="339" t="s">
        <v>573</v>
      </c>
      <c r="D44" s="515"/>
      <c r="E44" s="519"/>
    </row>
    <row r="45" spans="1:5" x14ac:dyDescent="0.25">
      <c r="A45" s="511" t="s">
        <v>574</v>
      </c>
      <c r="B45" s="338" t="s">
        <v>575</v>
      </c>
      <c r="C45" s="341">
        <v>1</v>
      </c>
      <c r="D45" s="353">
        <v>7017.99</v>
      </c>
      <c r="E45" s="357">
        <v>7017.99</v>
      </c>
    </row>
    <row r="46" spans="1:5" ht="33.75" x14ac:dyDescent="0.25">
      <c r="A46" s="511"/>
      <c r="B46" s="338" t="s">
        <v>576</v>
      </c>
      <c r="C46" s="341">
        <v>1</v>
      </c>
      <c r="D46" s="353">
        <v>2980.39</v>
      </c>
      <c r="E46" s="357">
        <v>2980.39</v>
      </c>
    </row>
    <row r="47" spans="1:5" x14ac:dyDescent="0.25">
      <c r="A47" s="348" t="s">
        <v>577</v>
      </c>
      <c r="B47" s="338" t="s">
        <v>575</v>
      </c>
      <c r="C47" s="341">
        <v>700</v>
      </c>
      <c r="D47" s="353">
        <v>11.569999999999999</v>
      </c>
      <c r="E47" s="357">
        <v>8099</v>
      </c>
    </row>
    <row r="48" spans="1:5" x14ac:dyDescent="0.25">
      <c r="A48" s="349" t="s">
        <v>578</v>
      </c>
      <c r="B48" s="338" t="s">
        <v>575</v>
      </c>
      <c r="C48" s="342">
        <v>200</v>
      </c>
      <c r="D48" s="353">
        <v>23.503889999999995</v>
      </c>
      <c r="E48" s="357">
        <v>4700.78</v>
      </c>
    </row>
    <row r="49" spans="1:5" x14ac:dyDescent="0.25">
      <c r="A49" s="349" t="s">
        <v>579</v>
      </c>
      <c r="B49" s="338" t="s">
        <v>575</v>
      </c>
      <c r="C49" s="342">
        <v>4</v>
      </c>
      <c r="D49" s="353">
        <v>1863.3600000000001</v>
      </c>
      <c r="E49" s="357">
        <v>7453.44</v>
      </c>
    </row>
    <row r="50" spans="1:5" ht="36" x14ac:dyDescent="0.25">
      <c r="A50" s="349" t="s">
        <v>580</v>
      </c>
      <c r="B50" s="338" t="s">
        <v>575</v>
      </c>
      <c r="C50" s="342">
        <v>1</v>
      </c>
      <c r="D50" s="353">
        <v>488.7</v>
      </c>
      <c r="E50" s="357">
        <v>488.7</v>
      </c>
    </row>
    <row r="51" spans="1:5" ht="36" x14ac:dyDescent="0.25">
      <c r="A51" s="349" t="s">
        <v>581</v>
      </c>
      <c r="B51" s="338" t="s">
        <v>575</v>
      </c>
      <c r="C51" s="342">
        <v>0</v>
      </c>
      <c r="D51" s="353">
        <v>886.8900000000001</v>
      </c>
      <c r="E51" s="357">
        <v>0</v>
      </c>
    </row>
    <row r="52" spans="1:5" ht="24" x14ac:dyDescent="0.25">
      <c r="A52" s="349" t="s">
        <v>582</v>
      </c>
      <c r="B52" s="338" t="s">
        <v>575</v>
      </c>
      <c r="C52" s="342">
        <v>900</v>
      </c>
      <c r="D52" s="516">
        <v>2.7846899999999999</v>
      </c>
      <c r="E52" s="520">
        <v>2506.2199999999998</v>
      </c>
    </row>
    <row r="53" spans="1:5" ht="24" x14ac:dyDescent="0.25">
      <c r="A53" s="349" t="s">
        <v>583</v>
      </c>
      <c r="B53" s="338" t="s">
        <v>575</v>
      </c>
      <c r="C53" s="342">
        <v>700</v>
      </c>
      <c r="D53" s="517"/>
      <c r="E53" s="521"/>
    </row>
    <row r="54" spans="1:5" ht="24" x14ac:dyDescent="0.25">
      <c r="A54" s="349" t="s">
        <v>584</v>
      </c>
      <c r="B54" s="338" t="s">
        <v>575</v>
      </c>
      <c r="C54" s="342">
        <v>910</v>
      </c>
      <c r="D54" s="518"/>
      <c r="E54" s="522"/>
    </row>
    <row r="55" spans="1:5" x14ac:dyDescent="0.25">
      <c r="A55" s="349" t="s">
        <v>585</v>
      </c>
      <c r="B55" s="338" t="s">
        <v>575</v>
      </c>
      <c r="C55" s="342">
        <v>1</v>
      </c>
      <c r="D55" s="353">
        <v>6151.0800000000008</v>
      </c>
      <c r="E55" s="357">
        <v>6151.08</v>
      </c>
    </row>
    <row r="56" spans="1:5" ht="15.75" thickBot="1" x14ac:dyDescent="0.3">
      <c r="A56" s="350" t="s">
        <v>586</v>
      </c>
      <c r="B56" s="351"/>
      <c r="C56" s="352" t="s">
        <v>5</v>
      </c>
      <c r="D56" s="358" t="s">
        <v>587</v>
      </c>
      <c r="E56" s="359"/>
    </row>
    <row r="57" spans="1:5" ht="15.75" thickBot="1" x14ac:dyDescent="0.3">
      <c r="A57" s="512" t="s">
        <v>588</v>
      </c>
      <c r="B57" s="513"/>
      <c r="C57" s="513"/>
      <c r="D57" s="514"/>
      <c r="E57" s="354">
        <v>39397.599999999999</v>
      </c>
    </row>
    <row r="58" spans="1:5" ht="15.75" thickBot="1" x14ac:dyDescent="0.3">
      <c r="A58" s="335"/>
      <c r="B58" s="335"/>
      <c r="C58" s="335"/>
      <c r="D58" s="335"/>
      <c r="E58" s="335"/>
    </row>
    <row r="59" spans="1:5" ht="22.5" x14ac:dyDescent="0.25">
      <c r="A59" s="343" t="s">
        <v>565</v>
      </c>
      <c r="B59" s="344"/>
      <c r="C59" s="345">
        <v>4</v>
      </c>
      <c r="D59" s="355" t="s">
        <v>566</v>
      </c>
      <c r="E59" s="356" t="s">
        <v>567</v>
      </c>
    </row>
    <row r="60" spans="1:5" x14ac:dyDescent="0.25">
      <c r="A60" s="346" t="s">
        <v>568</v>
      </c>
      <c r="B60" s="337"/>
      <c r="C60" s="340" t="s">
        <v>591</v>
      </c>
      <c r="D60" s="515"/>
      <c r="E60" s="519"/>
    </row>
    <row r="61" spans="1:5" x14ac:dyDescent="0.25">
      <c r="A61" s="346" t="s">
        <v>570</v>
      </c>
      <c r="B61" s="337"/>
      <c r="C61" s="340" t="s">
        <v>571</v>
      </c>
      <c r="D61" s="515"/>
      <c r="E61" s="519"/>
    </row>
    <row r="62" spans="1:5" x14ac:dyDescent="0.25">
      <c r="A62" s="347" t="s">
        <v>572</v>
      </c>
      <c r="B62" s="338"/>
      <c r="C62" s="339" t="s">
        <v>573</v>
      </c>
      <c r="D62" s="515"/>
      <c r="E62" s="519"/>
    </row>
    <row r="63" spans="1:5" x14ac:dyDescent="0.25">
      <c r="A63" s="511" t="s">
        <v>574</v>
      </c>
      <c r="B63" s="338" t="s">
        <v>575</v>
      </c>
      <c r="C63" s="341">
        <v>1</v>
      </c>
      <c r="D63" s="353">
        <v>7017.99</v>
      </c>
      <c r="E63" s="357">
        <v>7017.99</v>
      </c>
    </row>
    <row r="64" spans="1:5" ht="33.75" x14ac:dyDescent="0.25">
      <c r="A64" s="511"/>
      <c r="B64" s="338" t="s">
        <v>576</v>
      </c>
      <c r="C64" s="341">
        <v>1</v>
      </c>
      <c r="D64" s="353">
        <v>2980.39</v>
      </c>
      <c r="E64" s="357">
        <v>2980.39</v>
      </c>
    </row>
    <row r="65" spans="1:5" x14ac:dyDescent="0.25">
      <c r="A65" s="348" t="s">
        <v>577</v>
      </c>
      <c r="B65" s="338" t="s">
        <v>575</v>
      </c>
      <c r="C65" s="341">
        <v>700</v>
      </c>
      <c r="D65" s="353">
        <v>11.569999999999999</v>
      </c>
      <c r="E65" s="357">
        <v>8099</v>
      </c>
    </row>
    <row r="66" spans="1:5" x14ac:dyDescent="0.25">
      <c r="A66" s="349" t="s">
        <v>578</v>
      </c>
      <c r="B66" s="338" t="s">
        <v>575</v>
      </c>
      <c r="C66" s="342">
        <v>200</v>
      </c>
      <c r="D66" s="353">
        <v>23.503889999999995</v>
      </c>
      <c r="E66" s="357">
        <v>4700.78</v>
      </c>
    </row>
    <row r="67" spans="1:5" x14ac:dyDescent="0.25">
      <c r="A67" s="349" t="s">
        <v>579</v>
      </c>
      <c r="B67" s="338" t="s">
        <v>575</v>
      </c>
      <c r="C67" s="342">
        <v>4</v>
      </c>
      <c r="D67" s="353">
        <v>1863.3600000000001</v>
      </c>
      <c r="E67" s="357">
        <v>7453.44</v>
      </c>
    </row>
    <row r="68" spans="1:5" ht="36" x14ac:dyDescent="0.25">
      <c r="A68" s="349" t="s">
        <v>580</v>
      </c>
      <c r="B68" s="338" t="s">
        <v>575</v>
      </c>
      <c r="C68" s="342">
        <v>1</v>
      </c>
      <c r="D68" s="353">
        <v>488.7</v>
      </c>
      <c r="E68" s="357">
        <v>488.7</v>
      </c>
    </row>
    <row r="69" spans="1:5" ht="36" x14ac:dyDescent="0.25">
      <c r="A69" s="349" t="s">
        <v>581</v>
      </c>
      <c r="B69" s="338" t="s">
        <v>575</v>
      </c>
      <c r="C69" s="342">
        <v>0</v>
      </c>
      <c r="D69" s="353">
        <v>886.8900000000001</v>
      </c>
      <c r="E69" s="357">
        <v>0</v>
      </c>
    </row>
    <row r="70" spans="1:5" ht="24" x14ac:dyDescent="0.25">
      <c r="A70" s="349" t="s">
        <v>582</v>
      </c>
      <c r="B70" s="338" t="s">
        <v>575</v>
      </c>
      <c r="C70" s="342">
        <v>900</v>
      </c>
      <c r="D70" s="516">
        <v>2.7846899999999999</v>
      </c>
      <c r="E70" s="520">
        <v>2506.2199999999998</v>
      </c>
    </row>
    <row r="71" spans="1:5" ht="24" x14ac:dyDescent="0.25">
      <c r="A71" s="349" t="s">
        <v>583</v>
      </c>
      <c r="B71" s="338" t="s">
        <v>575</v>
      </c>
      <c r="C71" s="342">
        <v>700</v>
      </c>
      <c r="D71" s="517"/>
      <c r="E71" s="521"/>
    </row>
    <row r="72" spans="1:5" ht="24" x14ac:dyDescent="0.25">
      <c r="A72" s="349" t="s">
        <v>584</v>
      </c>
      <c r="B72" s="338" t="s">
        <v>575</v>
      </c>
      <c r="C72" s="342">
        <v>910</v>
      </c>
      <c r="D72" s="518"/>
      <c r="E72" s="522"/>
    </row>
    <row r="73" spans="1:5" x14ac:dyDescent="0.25">
      <c r="A73" s="349" t="s">
        <v>585</v>
      </c>
      <c r="B73" s="338" t="s">
        <v>575</v>
      </c>
      <c r="C73" s="342">
        <v>1</v>
      </c>
      <c r="D73" s="353">
        <v>6151.0800000000008</v>
      </c>
      <c r="E73" s="357">
        <v>6151.08</v>
      </c>
    </row>
    <row r="74" spans="1:5" ht="15.75" thickBot="1" x14ac:dyDescent="0.3">
      <c r="A74" s="350" t="s">
        <v>586</v>
      </c>
      <c r="B74" s="351"/>
      <c r="C74" s="352" t="s">
        <v>5</v>
      </c>
      <c r="D74" s="358" t="s">
        <v>587</v>
      </c>
      <c r="E74" s="359"/>
    </row>
    <row r="75" spans="1:5" ht="15.75" thickBot="1" x14ac:dyDescent="0.3">
      <c r="A75" s="512" t="s">
        <v>588</v>
      </c>
      <c r="B75" s="513"/>
      <c r="C75" s="513"/>
      <c r="D75" s="514"/>
      <c r="E75" s="354">
        <v>39397.599999999999</v>
      </c>
    </row>
    <row r="76" spans="1:5" ht="15.75" thickBot="1" x14ac:dyDescent="0.3">
      <c r="A76" s="335"/>
      <c r="B76" s="335"/>
      <c r="C76" s="335"/>
      <c r="D76" s="335"/>
      <c r="E76" s="335"/>
    </row>
    <row r="77" spans="1:5" ht="22.5" x14ac:dyDescent="0.25">
      <c r="A77" s="343" t="s">
        <v>565</v>
      </c>
      <c r="B77" s="344"/>
      <c r="C77" s="345">
        <v>5</v>
      </c>
      <c r="D77" s="355" t="s">
        <v>566</v>
      </c>
      <c r="E77" s="356" t="s">
        <v>567</v>
      </c>
    </row>
    <row r="78" spans="1:5" x14ac:dyDescent="0.25">
      <c r="A78" s="346" t="s">
        <v>568</v>
      </c>
      <c r="B78" s="337"/>
      <c r="C78" s="340" t="s">
        <v>592</v>
      </c>
      <c r="D78" s="515"/>
      <c r="E78" s="519"/>
    </row>
    <row r="79" spans="1:5" x14ac:dyDescent="0.25">
      <c r="A79" s="346" t="s">
        <v>570</v>
      </c>
      <c r="B79" s="337"/>
      <c r="C79" s="340" t="s">
        <v>571</v>
      </c>
      <c r="D79" s="515"/>
      <c r="E79" s="519"/>
    </row>
    <row r="80" spans="1:5" x14ac:dyDescent="0.25">
      <c r="A80" s="347" t="s">
        <v>572</v>
      </c>
      <c r="B80" s="338"/>
      <c r="C80" s="339" t="s">
        <v>573</v>
      </c>
      <c r="D80" s="515"/>
      <c r="E80" s="519"/>
    </row>
    <row r="81" spans="1:5" x14ac:dyDescent="0.25">
      <c r="A81" s="511" t="s">
        <v>574</v>
      </c>
      <c r="B81" s="338" t="s">
        <v>575</v>
      </c>
      <c r="C81" s="341">
        <v>1</v>
      </c>
      <c r="D81" s="353">
        <v>15240.51</v>
      </c>
      <c r="E81" s="357">
        <v>15240.51</v>
      </c>
    </row>
    <row r="82" spans="1:5" ht="33.75" x14ac:dyDescent="0.25">
      <c r="A82" s="511"/>
      <c r="B82" s="338" t="s">
        <v>576</v>
      </c>
      <c r="C82" s="341">
        <v>1</v>
      </c>
      <c r="D82" s="353">
        <v>2895.22</v>
      </c>
      <c r="E82" s="357">
        <v>2895.22</v>
      </c>
    </row>
    <row r="83" spans="1:5" x14ac:dyDescent="0.25">
      <c r="A83" s="348" t="s">
        <v>577</v>
      </c>
      <c r="B83" s="338" t="s">
        <v>575</v>
      </c>
      <c r="C83" s="341">
        <v>1400</v>
      </c>
      <c r="D83" s="353">
        <v>11.571129999999998</v>
      </c>
      <c r="E83" s="357">
        <v>16199.58</v>
      </c>
    </row>
    <row r="84" spans="1:5" x14ac:dyDescent="0.25">
      <c r="A84" s="349" t="s">
        <v>578</v>
      </c>
      <c r="B84" s="338" t="s">
        <v>575</v>
      </c>
      <c r="C84" s="342">
        <v>400</v>
      </c>
      <c r="D84" s="353">
        <v>20.569659999999999</v>
      </c>
      <c r="E84" s="357">
        <v>8227.86</v>
      </c>
    </row>
    <row r="85" spans="1:5" x14ac:dyDescent="0.25">
      <c r="A85" s="349" t="s">
        <v>579</v>
      </c>
      <c r="B85" s="338" t="s">
        <v>575</v>
      </c>
      <c r="C85" s="342">
        <v>4</v>
      </c>
      <c r="D85" s="353">
        <v>3012.13</v>
      </c>
      <c r="E85" s="357">
        <v>12048.52</v>
      </c>
    </row>
    <row r="86" spans="1:5" ht="36" x14ac:dyDescent="0.25">
      <c r="A86" s="349" t="s">
        <v>580</v>
      </c>
      <c r="B86" s="338" t="s">
        <v>575</v>
      </c>
      <c r="C86" s="342">
        <v>0</v>
      </c>
      <c r="D86" s="353">
        <v>488.7</v>
      </c>
      <c r="E86" s="357">
        <v>0</v>
      </c>
    </row>
    <row r="87" spans="1:5" ht="36" x14ac:dyDescent="0.25">
      <c r="A87" s="349" t="s">
        <v>581</v>
      </c>
      <c r="B87" s="338" t="s">
        <v>575</v>
      </c>
      <c r="C87" s="342">
        <v>1</v>
      </c>
      <c r="D87" s="353">
        <v>886.8900000000001</v>
      </c>
      <c r="E87" s="357">
        <v>886.89</v>
      </c>
    </row>
    <row r="88" spans="1:5" ht="24" x14ac:dyDescent="0.25">
      <c r="A88" s="349" t="s">
        <v>582</v>
      </c>
      <c r="B88" s="338" t="s">
        <v>575</v>
      </c>
      <c r="C88" s="342">
        <v>1800</v>
      </c>
      <c r="D88" s="516">
        <v>5.4826100000000002</v>
      </c>
      <c r="E88" s="520">
        <v>9868.7000000000007</v>
      </c>
    </row>
    <row r="89" spans="1:5" ht="24" x14ac:dyDescent="0.25">
      <c r="A89" s="349" t="s">
        <v>583</v>
      </c>
      <c r="B89" s="338" t="s">
        <v>575</v>
      </c>
      <c r="C89" s="342">
        <v>1400</v>
      </c>
      <c r="D89" s="517"/>
      <c r="E89" s="521"/>
    </row>
    <row r="90" spans="1:5" ht="24" x14ac:dyDescent="0.25">
      <c r="A90" s="349" t="s">
        <v>584</v>
      </c>
      <c r="B90" s="338" t="s">
        <v>575</v>
      </c>
      <c r="C90" s="342">
        <v>1820</v>
      </c>
      <c r="D90" s="518"/>
      <c r="E90" s="522"/>
    </row>
    <row r="91" spans="1:5" x14ac:dyDescent="0.25">
      <c r="A91" s="349" t="s">
        <v>585</v>
      </c>
      <c r="B91" s="338" t="s">
        <v>575</v>
      </c>
      <c r="C91" s="342">
        <v>0</v>
      </c>
      <c r="D91" s="342" t="s">
        <v>587</v>
      </c>
      <c r="E91" s="357"/>
    </row>
    <row r="92" spans="1:5" ht="15.75" thickBot="1" x14ac:dyDescent="0.3">
      <c r="A92" s="350" t="s">
        <v>586</v>
      </c>
      <c r="B92" s="351"/>
      <c r="C92" s="352" t="s">
        <v>4</v>
      </c>
      <c r="D92" s="362" t="s">
        <v>587</v>
      </c>
      <c r="E92" s="359"/>
    </row>
    <row r="93" spans="1:5" ht="15.75" thickBot="1" x14ac:dyDescent="0.3">
      <c r="A93" s="512" t="s">
        <v>588</v>
      </c>
      <c r="B93" s="513"/>
      <c r="C93" s="513"/>
      <c r="D93" s="514"/>
      <c r="E93" s="354">
        <v>65367.28</v>
      </c>
    </row>
    <row r="94" spans="1:5" ht="15.75" thickBot="1" x14ac:dyDescent="0.3">
      <c r="A94" s="335"/>
      <c r="B94" s="335"/>
      <c r="C94" s="335"/>
      <c r="D94" s="335"/>
      <c r="E94" s="335"/>
    </row>
    <row r="95" spans="1:5" ht="22.5" x14ac:dyDescent="0.25">
      <c r="A95" s="343" t="s">
        <v>565</v>
      </c>
      <c r="B95" s="344"/>
      <c r="C95" s="345">
        <v>6</v>
      </c>
      <c r="D95" s="355" t="s">
        <v>566</v>
      </c>
      <c r="E95" s="356" t="s">
        <v>567</v>
      </c>
    </row>
    <row r="96" spans="1:5" x14ac:dyDescent="0.25">
      <c r="A96" s="346" t="s">
        <v>568</v>
      </c>
      <c r="B96" s="337"/>
      <c r="C96" s="340" t="s">
        <v>593</v>
      </c>
      <c r="D96" s="515"/>
      <c r="E96" s="519"/>
    </row>
    <row r="97" spans="1:5" x14ac:dyDescent="0.25">
      <c r="A97" s="346" t="s">
        <v>570</v>
      </c>
      <c r="B97" s="337"/>
      <c r="C97" s="340" t="s">
        <v>571</v>
      </c>
      <c r="D97" s="515"/>
      <c r="E97" s="519"/>
    </row>
    <row r="98" spans="1:5" x14ac:dyDescent="0.25">
      <c r="A98" s="347" t="s">
        <v>572</v>
      </c>
      <c r="B98" s="338"/>
      <c r="C98" s="339" t="s">
        <v>573</v>
      </c>
      <c r="D98" s="515"/>
      <c r="E98" s="519"/>
    </row>
    <row r="99" spans="1:5" x14ac:dyDescent="0.25">
      <c r="A99" s="511" t="s">
        <v>574</v>
      </c>
      <c r="B99" s="338" t="s">
        <v>575</v>
      </c>
      <c r="C99" s="341">
        <v>1</v>
      </c>
      <c r="D99" s="353">
        <v>7017.99</v>
      </c>
      <c r="E99" s="357">
        <v>7017.99</v>
      </c>
    </row>
    <row r="100" spans="1:5" ht="33.75" x14ac:dyDescent="0.25">
      <c r="A100" s="511"/>
      <c r="B100" s="338" t="s">
        <v>576</v>
      </c>
      <c r="C100" s="341">
        <v>1</v>
      </c>
      <c r="D100" s="353">
        <v>2980.39</v>
      </c>
      <c r="E100" s="357">
        <v>2980.39</v>
      </c>
    </row>
    <row r="101" spans="1:5" x14ac:dyDescent="0.25">
      <c r="A101" s="348" t="s">
        <v>577</v>
      </c>
      <c r="B101" s="338" t="s">
        <v>575</v>
      </c>
      <c r="C101" s="341">
        <v>700</v>
      </c>
      <c r="D101" s="353">
        <v>11.569999999999999</v>
      </c>
      <c r="E101" s="357">
        <v>8099</v>
      </c>
    </row>
    <row r="102" spans="1:5" x14ac:dyDescent="0.25">
      <c r="A102" s="349" t="s">
        <v>578</v>
      </c>
      <c r="B102" s="338" t="s">
        <v>575</v>
      </c>
      <c r="C102" s="342">
        <v>200</v>
      </c>
      <c r="D102" s="353">
        <v>23.503889999999995</v>
      </c>
      <c r="E102" s="357">
        <v>4700.78</v>
      </c>
    </row>
    <row r="103" spans="1:5" x14ac:dyDescent="0.25">
      <c r="A103" s="349" t="s">
        <v>579</v>
      </c>
      <c r="B103" s="338" t="s">
        <v>575</v>
      </c>
      <c r="C103" s="342">
        <v>4</v>
      </c>
      <c r="D103" s="353">
        <v>1863.3600000000001</v>
      </c>
      <c r="E103" s="357">
        <v>7453.44</v>
      </c>
    </row>
    <row r="104" spans="1:5" ht="36" x14ac:dyDescent="0.25">
      <c r="A104" s="349" t="s">
        <v>580</v>
      </c>
      <c r="B104" s="338" t="s">
        <v>575</v>
      </c>
      <c r="C104" s="342">
        <v>1</v>
      </c>
      <c r="D104" s="353">
        <v>488.7</v>
      </c>
      <c r="E104" s="357">
        <v>488.7</v>
      </c>
    </row>
    <row r="105" spans="1:5" ht="36" x14ac:dyDescent="0.25">
      <c r="A105" s="349" t="s">
        <v>581</v>
      </c>
      <c r="B105" s="338" t="s">
        <v>575</v>
      </c>
      <c r="C105" s="342">
        <v>0</v>
      </c>
      <c r="D105" s="353">
        <v>886.8900000000001</v>
      </c>
      <c r="E105" s="357">
        <v>0</v>
      </c>
    </row>
    <row r="106" spans="1:5" ht="24" x14ac:dyDescent="0.25">
      <c r="A106" s="349" t="s">
        <v>582</v>
      </c>
      <c r="B106" s="338" t="s">
        <v>575</v>
      </c>
      <c r="C106" s="342">
        <v>900</v>
      </c>
      <c r="D106" s="516">
        <v>2.7846899999999999</v>
      </c>
      <c r="E106" s="520">
        <v>2506.2199999999998</v>
      </c>
    </row>
    <row r="107" spans="1:5" ht="24" x14ac:dyDescent="0.25">
      <c r="A107" s="349" t="s">
        <v>583</v>
      </c>
      <c r="B107" s="338" t="s">
        <v>575</v>
      </c>
      <c r="C107" s="342">
        <v>700</v>
      </c>
      <c r="D107" s="517"/>
      <c r="E107" s="521"/>
    </row>
    <row r="108" spans="1:5" ht="24" x14ac:dyDescent="0.25">
      <c r="A108" s="349" t="s">
        <v>584</v>
      </c>
      <c r="B108" s="338" t="s">
        <v>575</v>
      </c>
      <c r="C108" s="342">
        <v>910</v>
      </c>
      <c r="D108" s="518"/>
      <c r="E108" s="522"/>
    </row>
    <row r="109" spans="1:5" x14ac:dyDescent="0.25">
      <c r="A109" s="349" t="s">
        <v>585</v>
      </c>
      <c r="B109" s="338" t="s">
        <v>575</v>
      </c>
      <c r="C109" s="342">
        <v>1</v>
      </c>
      <c r="D109" s="353">
        <v>6151.0800000000008</v>
      </c>
      <c r="E109" s="357">
        <v>6151.08</v>
      </c>
    </row>
    <row r="110" spans="1:5" ht="15.75" thickBot="1" x14ac:dyDescent="0.3">
      <c r="A110" s="350" t="s">
        <v>586</v>
      </c>
      <c r="B110" s="351"/>
      <c r="C110" s="352" t="s">
        <v>5</v>
      </c>
      <c r="D110" s="358" t="s">
        <v>587</v>
      </c>
      <c r="E110" s="359"/>
    </row>
    <row r="111" spans="1:5" ht="15.75" thickBot="1" x14ac:dyDescent="0.3">
      <c r="A111" s="512" t="s">
        <v>588</v>
      </c>
      <c r="B111" s="513"/>
      <c r="C111" s="513"/>
      <c r="D111" s="514"/>
      <c r="E111" s="354">
        <v>39397.599999999999</v>
      </c>
    </row>
    <row r="112" spans="1:5" ht="15.75" thickBot="1" x14ac:dyDescent="0.3">
      <c r="A112" s="335"/>
      <c r="B112" s="335"/>
      <c r="C112" s="335"/>
      <c r="D112" s="335"/>
      <c r="E112" s="335"/>
    </row>
    <row r="113" spans="1:5" ht="22.5" x14ac:dyDescent="0.25">
      <c r="A113" s="343" t="s">
        <v>565</v>
      </c>
      <c r="B113" s="344"/>
      <c r="C113" s="345">
        <v>7</v>
      </c>
      <c r="D113" s="355" t="s">
        <v>566</v>
      </c>
      <c r="E113" s="356" t="s">
        <v>567</v>
      </c>
    </row>
    <row r="114" spans="1:5" x14ac:dyDescent="0.25">
      <c r="A114" s="346" t="s">
        <v>568</v>
      </c>
      <c r="B114" s="337"/>
      <c r="C114" s="340" t="s">
        <v>594</v>
      </c>
      <c r="D114" s="515"/>
      <c r="E114" s="519"/>
    </row>
    <row r="115" spans="1:5" x14ac:dyDescent="0.25">
      <c r="A115" s="346" t="s">
        <v>570</v>
      </c>
      <c r="B115" s="337"/>
      <c r="C115" s="340" t="s">
        <v>571</v>
      </c>
      <c r="D115" s="515"/>
      <c r="E115" s="519"/>
    </row>
    <row r="116" spans="1:5" x14ac:dyDescent="0.25">
      <c r="A116" s="347" t="s">
        <v>572</v>
      </c>
      <c r="B116" s="338"/>
      <c r="C116" s="339" t="s">
        <v>573</v>
      </c>
      <c r="D116" s="515"/>
      <c r="E116" s="519"/>
    </row>
    <row r="117" spans="1:5" x14ac:dyDescent="0.25">
      <c r="A117" s="511" t="s">
        <v>574</v>
      </c>
      <c r="B117" s="338" t="s">
        <v>575</v>
      </c>
      <c r="C117" s="341">
        <v>1</v>
      </c>
      <c r="D117" s="353">
        <v>7017.99</v>
      </c>
      <c r="E117" s="357">
        <v>7017.99</v>
      </c>
    </row>
    <row r="118" spans="1:5" ht="33.75" x14ac:dyDescent="0.25">
      <c r="A118" s="511"/>
      <c r="B118" s="338" t="s">
        <v>576</v>
      </c>
      <c r="C118" s="341">
        <v>1</v>
      </c>
      <c r="D118" s="353">
        <v>2980.39</v>
      </c>
      <c r="E118" s="357">
        <v>2980.39</v>
      </c>
    </row>
    <row r="119" spans="1:5" x14ac:dyDescent="0.25">
      <c r="A119" s="348" t="s">
        <v>577</v>
      </c>
      <c r="B119" s="338" t="s">
        <v>575</v>
      </c>
      <c r="C119" s="341">
        <v>700</v>
      </c>
      <c r="D119" s="353">
        <v>11.569999999999999</v>
      </c>
      <c r="E119" s="357">
        <v>8099</v>
      </c>
    </row>
    <row r="120" spans="1:5" x14ac:dyDescent="0.25">
      <c r="A120" s="349" t="s">
        <v>578</v>
      </c>
      <c r="B120" s="338" t="s">
        <v>575</v>
      </c>
      <c r="C120" s="342">
        <v>200</v>
      </c>
      <c r="D120" s="353">
        <v>23.503889999999995</v>
      </c>
      <c r="E120" s="357">
        <v>4700.78</v>
      </c>
    </row>
    <row r="121" spans="1:5" x14ac:dyDescent="0.25">
      <c r="A121" s="349" t="s">
        <v>579</v>
      </c>
      <c r="B121" s="338" t="s">
        <v>575</v>
      </c>
      <c r="C121" s="342">
        <v>4</v>
      </c>
      <c r="D121" s="353">
        <v>1863.3600000000001</v>
      </c>
      <c r="E121" s="357">
        <v>7453.44</v>
      </c>
    </row>
    <row r="122" spans="1:5" ht="36" x14ac:dyDescent="0.25">
      <c r="A122" s="349" t="s">
        <v>580</v>
      </c>
      <c r="B122" s="338" t="s">
        <v>575</v>
      </c>
      <c r="C122" s="342">
        <v>1</v>
      </c>
      <c r="D122" s="353">
        <v>488.7</v>
      </c>
      <c r="E122" s="357">
        <v>488.7</v>
      </c>
    </row>
    <row r="123" spans="1:5" ht="36" x14ac:dyDescent="0.25">
      <c r="A123" s="349" t="s">
        <v>581</v>
      </c>
      <c r="B123" s="338" t="s">
        <v>575</v>
      </c>
      <c r="C123" s="342">
        <v>0</v>
      </c>
      <c r="D123" s="353">
        <v>886.8900000000001</v>
      </c>
      <c r="E123" s="357">
        <v>0</v>
      </c>
    </row>
    <row r="124" spans="1:5" ht="24" x14ac:dyDescent="0.25">
      <c r="A124" s="349" t="s">
        <v>582</v>
      </c>
      <c r="B124" s="338" t="s">
        <v>575</v>
      </c>
      <c r="C124" s="342">
        <v>900</v>
      </c>
      <c r="D124" s="516">
        <v>2.7846899999999999</v>
      </c>
      <c r="E124" s="520">
        <v>2506.2199999999998</v>
      </c>
    </row>
    <row r="125" spans="1:5" ht="24" x14ac:dyDescent="0.25">
      <c r="A125" s="349" t="s">
        <v>583</v>
      </c>
      <c r="B125" s="338" t="s">
        <v>575</v>
      </c>
      <c r="C125" s="342">
        <v>700</v>
      </c>
      <c r="D125" s="517"/>
      <c r="E125" s="521"/>
    </row>
    <row r="126" spans="1:5" ht="24" x14ac:dyDescent="0.25">
      <c r="A126" s="349" t="s">
        <v>584</v>
      </c>
      <c r="B126" s="338" t="s">
        <v>575</v>
      </c>
      <c r="C126" s="342">
        <v>910</v>
      </c>
      <c r="D126" s="518"/>
      <c r="E126" s="522"/>
    </row>
    <row r="127" spans="1:5" x14ac:dyDescent="0.25">
      <c r="A127" s="349" t="s">
        <v>585</v>
      </c>
      <c r="B127" s="338" t="s">
        <v>575</v>
      </c>
      <c r="C127" s="342">
        <v>1</v>
      </c>
      <c r="D127" s="353">
        <v>6151.0800000000008</v>
      </c>
      <c r="E127" s="357">
        <v>6151.08</v>
      </c>
    </row>
    <row r="128" spans="1:5" ht="15.75" thickBot="1" x14ac:dyDescent="0.3">
      <c r="A128" s="350" t="s">
        <v>586</v>
      </c>
      <c r="B128" s="351"/>
      <c r="C128" s="352" t="s">
        <v>5</v>
      </c>
      <c r="D128" s="358" t="s">
        <v>587</v>
      </c>
      <c r="E128" s="359"/>
    </row>
    <row r="129" spans="1:5" ht="15.75" thickBot="1" x14ac:dyDescent="0.3">
      <c r="A129" s="512" t="s">
        <v>588</v>
      </c>
      <c r="B129" s="513"/>
      <c r="C129" s="513"/>
      <c r="D129" s="514"/>
      <c r="E129" s="354">
        <v>39397.599999999999</v>
      </c>
    </row>
    <row r="130" spans="1:5" ht="15.75" thickBot="1" x14ac:dyDescent="0.3">
      <c r="A130" s="335"/>
      <c r="B130" s="335"/>
      <c r="C130" s="335"/>
      <c r="D130" s="335"/>
      <c r="E130" s="335"/>
    </row>
    <row r="131" spans="1:5" ht="22.5" x14ac:dyDescent="0.25">
      <c r="A131" s="343" t="s">
        <v>565</v>
      </c>
      <c r="B131" s="344"/>
      <c r="C131" s="345">
        <v>8</v>
      </c>
      <c r="D131" s="355" t="s">
        <v>566</v>
      </c>
      <c r="E131" s="356" t="s">
        <v>567</v>
      </c>
    </row>
    <row r="132" spans="1:5" x14ac:dyDescent="0.25">
      <c r="A132" s="346" t="s">
        <v>568</v>
      </c>
      <c r="B132" s="337"/>
      <c r="C132" s="340" t="s">
        <v>595</v>
      </c>
      <c r="D132" s="515"/>
      <c r="E132" s="519"/>
    </row>
    <row r="133" spans="1:5" x14ac:dyDescent="0.25">
      <c r="A133" s="346" t="s">
        <v>570</v>
      </c>
      <c r="B133" s="337"/>
      <c r="C133" s="340" t="s">
        <v>571</v>
      </c>
      <c r="D133" s="515"/>
      <c r="E133" s="519"/>
    </row>
    <row r="134" spans="1:5" x14ac:dyDescent="0.25">
      <c r="A134" s="347" t="s">
        <v>572</v>
      </c>
      <c r="B134" s="338"/>
      <c r="C134" s="339" t="s">
        <v>573</v>
      </c>
      <c r="D134" s="515"/>
      <c r="E134" s="519"/>
    </row>
    <row r="135" spans="1:5" x14ac:dyDescent="0.25">
      <c r="A135" s="511" t="s">
        <v>574</v>
      </c>
      <c r="B135" s="338" t="s">
        <v>575</v>
      </c>
      <c r="C135" s="341">
        <v>1</v>
      </c>
      <c r="D135" s="353">
        <v>7017.99</v>
      </c>
      <c r="E135" s="357">
        <v>7017.99</v>
      </c>
    </row>
    <row r="136" spans="1:5" ht="33.75" x14ac:dyDescent="0.25">
      <c r="A136" s="511"/>
      <c r="B136" s="338" t="s">
        <v>576</v>
      </c>
      <c r="C136" s="341">
        <v>1</v>
      </c>
      <c r="D136" s="353">
        <v>2980.39</v>
      </c>
      <c r="E136" s="357">
        <v>2980.39</v>
      </c>
    </row>
    <row r="137" spans="1:5" x14ac:dyDescent="0.25">
      <c r="A137" s="348" t="s">
        <v>577</v>
      </c>
      <c r="B137" s="338" t="s">
        <v>575</v>
      </c>
      <c r="C137" s="341">
        <v>700</v>
      </c>
      <c r="D137" s="353">
        <v>11.569999999999999</v>
      </c>
      <c r="E137" s="357">
        <v>8099</v>
      </c>
    </row>
    <row r="138" spans="1:5" x14ac:dyDescent="0.25">
      <c r="A138" s="349" t="s">
        <v>578</v>
      </c>
      <c r="B138" s="338" t="s">
        <v>575</v>
      </c>
      <c r="C138" s="342">
        <v>200</v>
      </c>
      <c r="D138" s="353">
        <v>23.503889999999995</v>
      </c>
      <c r="E138" s="357">
        <v>4700.78</v>
      </c>
    </row>
    <row r="139" spans="1:5" x14ac:dyDescent="0.25">
      <c r="A139" s="349" t="s">
        <v>579</v>
      </c>
      <c r="B139" s="338" t="s">
        <v>575</v>
      </c>
      <c r="C139" s="342">
        <v>4</v>
      </c>
      <c r="D139" s="353">
        <v>1863.3600000000001</v>
      </c>
      <c r="E139" s="357">
        <v>7453.44</v>
      </c>
    </row>
    <row r="140" spans="1:5" ht="36" x14ac:dyDescent="0.25">
      <c r="A140" s="349" t="s">
        <v>580</v>
      </c>
      <c r="B140" s="338" t="s">
        <v>575</v>
      </c>
      <c r="C140" s="342">
        <v>1</v>
      </c>
      <c r="D140" s="353">
        <v>488.7</v>
      </c>
      <c r="E140" s="357">
        <v>488.7</v>
      </c>
    </row>
    <row r="141" spans="1:5" ht="36" x14ac:dyDescent="0.25">
      <c r="A141" s="349" t="s">
        <v>581</v>
      </c>
      <c r="B141" s="338" t="s">
        <v>575</v>
      </c>
      <c r="C141" s="342">
        <v>0</v>
      </c>
      <c r="D141" s="353">
        <v>886.8900000000001</v>
      </c>
      <c r="E141" s="357">
        <v>0</v>
      </c>
    </row>
    <row r="142" spans="1:5" ht="24" x14ac:dyDescent="0.25">
      <c r="A142" s="349" t="s">
        <v>582</v>
      </c>
      <c r="B142" s="338" t="s">
        <v>575</v>
      </c>
      <c r="C142" s="342">
        <v>900</v>
      </c>
      <c r="D142" s="516">
        <v>2.7846899999999999</v>
      </c>
      <c r="E142" s="520">
        <v>2506.2199999999998</v>
      </c>
    </row>
    <row r="143" spans="1:5" ht="24" x14ac:dyDescent="0.25">
      <c r="A143" s="349" t="s">
        <v>583</v>
      </c>
      <c r="B143" s="338" t="s">
        <v>575</v>
      </c>
      <c r="C143" s="342">
        <v>700</v>
      </c>
      <c r="D143" s="517"/>
      <c r="E143" s="521"/>
    </row>
    <row r="144" spans="1:5" ht="24" x14ac:dyDescent="0.25">
      <c r="A144" s="349" t="s">
        <v>584</v>
      </c>
      <c r="B144" s="338" t="s">
        <v>575</v>
      </c>
      <c r="C144" s="342">
        <v>910</v>
      </c>
      <c r="D144" s="518"/>
      <c r="E144" s="522"/>
    </row>
    <row r="145" spans="1:5" x14ac:dyDescent="0.25">
      <c r="A145" s="349" t="s">
        <v>585</v>
      </c>
      <c r="B145" s="338" t="s">
        <v>575</v>
      </c>
      <c r="C145" s="342">
        <v>1</v>
      </c>
      <c r="D145" s="353">
        <v>6151.0800000000008</v>
      </c>
      <c r="E145" s="357">
        <v>6151.08</v>
      </c>
    </row>
    <row r="146" spans="1:5" ht="15.75" thickBot="1" x14ac:dyDescent="0.3">
      <c r="A146" s="350" t="s">
        <v>586</v>
      </c>
      <c r="B146" s="351"/>
      <c r="C146" s="352" t="s">
        <v>5</v>
      </c>
      <c r="D146" s="358" t="s">
        <v>587</v>
      </c>
      <c r="E146" s="359"/>
    </row>
    <row r="147" spans="1:5" ht="15.75" thickBot="1" x14ac:dyDescent="0.3">
      <c r="A147" s="512" t="s">
        <v>588</v>
      </c>
      <c r="B147" s="513"/>
      <c r="C147" s="513"/>
      <c r="D147" s="514"/>
      <c r="E147" s="354">
        <v>39397.599999999999</v>
      </c>
    </row>
    <row r="148" spans="1:5" ht="15.75" thickBot="1" x14ac:dyDescent="0.3">
      <c r="A148" s="335"/>
      <c r="B148" s="335"/>
      <c r="C148" s="335"/>
      <c r="D148" s="335"/>
      <c r="E148" s="335"/>
    </row>
    <row r="149" spans="1:5" ht="22.5" x14ac:dyDescent="0.25">
      <c r="A149" s="343" t="s">
        <v>565</v>
      </c>
      <c r="B149" s="344"/>
      <c r="C149" s="345">
        <v>9</v>
      </c>
      <c r="D149" s="355" t="s">
        <v>566</v>
      </c>
      <c r="E149" s="356" t="s">
        <v>567</v>
      </c>
    </row>
    <row r="150" spans="1:5" x14ac:dyDescent="0.25">
      <c r="A150" s="346" t="s">
        <v>568</v>
      </c>
      <c r="B150" s="337"/>
      <c r="C150" s="340" t="s">
        <v>259</v>
      </c>
      <c r="D150" s="515"/>
      <c r="E150" s="519"/>
    </row>
    <row r="151" spans="1:5" x14ac:dyDescent="0.25">
      <c r="A151" s="346" t="s">
        <v>570</v>
      </c>
      <c r="B151" s="337"/>
      <c r="C151" s="340" t="s">
        <v>571</v>
      </c>
      <c r="D151" s="515"/>
      <c r="E151" s="519"/>
    </row>
    <row r="152" spans="1:5" x14ac:dyDescent="0.25">
      <c r="A152" s="347" t="s">
        <v>572</v>
      </c>
      <c r="B152" s="338"/>
      <c r="C152" s="339" t="s">
        <v>573</v>
      </c>
      <c r="D152" s="515"/>
      <c r="E152" s="519"/>
    </row>
    <row r="153" spans="1:5" x14ac:dyDescent="0.25">
      <c r="A153" s="511" t="s">
        <v>574</v>
      </c>
      <c r="B153" s="338" t="s">
        <v>575</v>
      </c>
      <c r="C153" s="341">
        <v>1</v>
      </c>
      <c r="D153" s="353">
        <v>7017.99</v>
      </c>
      <c r="E153" s="357">
        <v>7017.99</v>
      </c>
    </row>
    <row r="154" spans="1:5" ht="33.75" x14ac:dyDescent="0.25">
      <c r="A154" s="511"/>
      <c r="B154" s="338" t="s">
        <v>576</v>
      </c>
      <c r="C154" s="341">
        <v>1</v>
      </c>
      <c r="D154" s="353">
        <v>2980.39</v>
      </c>
      <c r="E154" s="357">
        <v>2980.39</v>
      </c>
    </row>
    <row r="155" spans="1:5" x14ac:dyDescent="0.25">
      <c r="A155" s="348" t="s">
        <v>577</v>
      </c>
      <c r="B155" s="338" t="s">
        <v>575</v>
      </c>
      <c r="C155" s="341">
        <v>700</v>
      </c>
      <c r="D155" s="353">
        <v>11.569999999999999</v>
      </c>
      <c r="E155" s="357">
        <v>8099</v>
      </c>
    </row>
    <row r="156" spans="1:5" x14ac:dyDescent="0.25">
      <c r="A156" s="349" t="s">
        <v>578</v>
      </c>
      <c r="B156" s="338" t="s">
        <v>575</v>
      </c>
      <c r="C156" s="342">
        <v>200</v>
      </c>
      <c r="D156" s="353">
        <v>23.503889999999995</v>
      </c>
      <c r="E156" s="357">
        <v>4700.78</v>
      </c>
    </row>
    <row r="157" spans="1:5" x14ac:dyDescent="0.25">
      <c r="A157" s="349" t="s">
        <v>579</v>
      </c>
      <c r="B157" s="338" t="s">
        <v>575</v>
      </c>
      <c r="C157" s="342">
        <v>4</v>
      </c>
      <c r="D157" s="353">
        <v>1863.3600000000001</v>
      </c>
      <c r="E157" s="357">
        <v>7453.44</v>
      </c>
    </row>
    <row r="158" spans="1:5" ht="36" x14ac:dyDescent="0.25">
      <c r="A158" s="349" t="s">
        <v>580</v>
      </c>
      <c r="B158" s="338" t="s">
        <v>575</v>
      </c>
      <c r="C158" s="342">
        <v>1</v>
      </c>
      <c r="D158" s="353">
        <v>488.7</v>
      </c>
      <c r="E158" s="357">
        <v>488.7</v>
      </c>
    </row>
    <row r="159" spans="1:5" ht="36" x14ac:dyDescent="0.25">
      <c r="A159" s="349" t="s">
        <v>581</v>
      </c>
      <c r="B159" s="338" t="s">
        <v>575</v>
      </c>
      <c r="C159" s="342">
        <v>0</v>
      </c>
      <c r="D159" s="353">
        <v>886.8900000000001</v>
      </c>
      <c r="E159" s="357">
        <v>0</v>
      </c>
    </row>
    <row r="160" spans="1:5" ht="24" x14ac:dyDescent="0.25">
      <c r="A160" s="349" t="s">
        <v>582</v>
      </c>
      <c r="B160" s="338" t="s">
        <v>575</v>
      </c>
      <c r="C160" s="342">
        <v>900</v>
      </c>
      <c r="D160" s="516">
        <v>2.7846899999999999</v>
      </c>
      <c r="E160" s="520">
        <v>2506.2199999999998</v>
      </c>
    </row>
    <row r="161" spans="1:5" ht="24" x14ac:dyDescent="0.25">
      <c r="A161" s="349" t="s">
        <v>583</v>
      </c>
      <c r="B161" s="338" t="s">
        <v>575</v>
      </c>
      <c r="C161" s="342">
        <v>700</v>
      </c>
      <c r="D161" s="517"/>
      <c r="E161" s="521"/>
    </row>
    <row r="162" spans="1:5" ht="24" x14ac:dyDescent="0.25">
      <c r="A162" s="349" t="s">
        <v>584</v>
      </c>
      <c r="B162" s="338" t="s">
        <v>575</v>
      </c>
      <c r="C162" s="342">
        <v>910</v>
      </c>
      <c r="D162" s="518"/>
      <c r="E162" s="522"/>
    </row>
    <row r="163" spans="1:5" x14ac:dyDescent="0.25">
      <c r="A163" s="349" t="s">
        <v>585</v>
      </c>
      <c r="B163" s="338" t="s">
        <v>575</v>
      </c>
      <c r="C163" s="342">
        <v>1</v>
      </c>
      <c r="D163" s="353">
        <v>6151.0800000000008</v>
      </c>
      <c r="E163" s="357">
        <v>6151.08</v>
      </c>
    </row>
    <row r="164" spans="1:5" ht="15.75" thickBot="1" x14ac:dyDescent="0.3">
      <c r="A164" s="350" t="s">
        <v>586</v>
      </c>
      <c r="B164" s="351"/>
      <c r="C164" s="352" t="s">
        <v>5</v>
      </c>
      <c r="D164" s="358" t="s">
        <v>587</v>
      </c>
      <c r="E164" s="359"/>
    </row>
    <row r="165" spans="1:5" ht="15.75" thickBot="1" x14ac:dyDescent="0.3">
      <c r="A165" s="512" t="s">
        <v>588</v>
      </c>
      <c r="B165" s="513"/>
      <c r="C165" s="513"/>
      <c r="D165" s="514"/>
      <c r="E165" s="354">
        <v>39397.599999999999</v>
      </c>
    </row>
    <row r="166" spans="1:5" ht="15.75" thickBot="1" x14ac:dyDescent="0.3">
      <c r="A166" s="335"/>
      <c r="B166" s="335"/>
      <c r="C166" s="335"/>
      <c r="D166" s="335"/>
      <c r="E166" s="335"/>
    </row>
    <row r="167" spans="1:5" ht="22.5" x14ac:dyDescent="0.25">
      <c r="A167" s="343" t="s">
        <v>565</v>
      </c>
      <c r="B167" s="344"/>
      <c r="C167" s="345">
        <v>10</v>
      </c>
      <c r="D167" s="355" t="s">
        <v>566</v>
      </c>
      <c r="E167" s="356" t="s">
        <v>567</v>
      </c>
    </row>
    <row r="168" spans="1:5" x14ac:dyDescent="0.25">
      <c r="A168" s="346" t="s">
        <v>568</v>
      </c>
      <c r="B168" s="337"/>
      <c r="C168" s="340" t="s">
        <v>596</v>
      </c>
      <c r="D168" s="515"/>
      <c r="E168" s="519"/>
    </row>
    <row r="169" spans="1:5" x14ac:dyDescent="0.25">
      <c r="A169" s="346" t="s">
        <v>570</v>
      </c>
      <c r="B169" s="337"/>
      <c r="C169" s="340" t="s">
        <v>571</v>
      </c>
      <c r="D169" s="515"/>
      <c r="E169" s="519"/>
    </row>
    <row r="170" spans="1:5" x14ac:dyDescent="0.25">
      <c r="A170" s="347" t="s">
        <v>572</v>
      </c>
      <c r="B170" s="338"/>
      <c r="C170" s="339" t="s">
        <v>573</v>
      </c>
      <c r="D170" s="515"/>
      <c r="E170" s="519"/>
    </row>
    <row r="171" spans="1:5" x14ac:dyDescent="0.25">
      <c r="A171" s="511" t="s">
        <v>574</v>
      </c>
      <c r="B171" s="338" t="s">
        <v>575</v>
      </c>
      <c r="C171" s="341">
        <v>1</v>
      </c>
      <c r="D171" s="353">
        <v>7017.99</v>
      </c>
      <c r="E171" s="357">
        <v>7017.99</v>
      </c>
    </row>
    <row r="172" spans="1:5" ht="33.75" x14ac:dyDescent="0.25">
      <c r="A172" s="511"/>
      <c r="B172" s="338" t="s">
        <v>576</v>
      </c>
      <c r="C172" s="341">
        <v>1</v>
      </c>
      <c r="D172" s="353">
        <v>2980.39</v>
      </c>
      <c r="E172" s="357">
        <v>2980.39</v>
      </c>
    </row>
    <row r="173" spans="1:5" x14ac:dyDescent="0.25">
      <c r="A173" s="348" t="s">
        <v>577</v>
      </c>
      <c r="B173" s="338" t="s">
        <v>575</v>
      </c>
      <c r="C173" s="341">
        <v>700</v>
      </c>
      <c r="D173" s="353">
        <v>11.569999999999999</v>
      </c>
      <c r="E173" s="357">
        <v>8099</v>
      </c>
    </row>
    <row r="174" spans="1:5" x14ac:dyDescent="0.25">
      <c r="A174" s="349" t="s">
        <v>578</v>
      </c>
      <c r="B174" s="338" t="s">
        <v>575</v>
      </c>
      <c r="C174" s="342">
        <v>200</v>
      </c>
      <c r="D174" s="353">
        <v>23.503889999999995</v>
      </c>
      <c r="E174" s="357">
        <v>4700.78</v>
      </c>
    </row>
    <row r="175" spans="1:5" x14ac:dyDescent="0.25">
      <c r="A175" s="349" t="s">
        <v>579</v>
      </c>
      <c r="B175" s="338" t="s">
        <v>575</v>
      </c>
      <c r="C175" s="342">
        <v>4</v>
      </c>
      <c r="D175" s="353">
        <v>1863.3600000000001</v>
      </c>
      <c r="E175" s="357">
        <v>7453.44</v>
      </c>
    </row>
    <row r="176" spans="1:5" ht="36" x14ac:dyDescent="0.25">
      <c r="A176" s="349" t="s">
        <v>580</v>
      </c>
      <c r="B176" s="338" t="s">
        <v>575</v>
      </c>
      <c r="C176" s="342">
        <v>1</v>
      </c>
      <c r="D176" s="353">
        <v>488.7</v>
      </c>
      <c r="E176" s="357">
        <v>488.7</v>
      </c>
    </row>
    <row r="177" spans="1:5" ht="36" x14ac:dyDescent="0.25">
      <c r="A177" s="349" t="s">
        <v>581</v>
      </c>
      <c r="B177" s="338" t="s">
        <v>575</v>
      </c>
      <c r="C177" s="342">
        <v>0</v>
      </c>
      <c r="D177" s="353">
        <v>886.8900000000001</v>
      </c>
      <c r="E177" s="357">
        <v>0</v>
      </c>
    </row>
    <row r="178" spans="1:5" ht="24" x14ac:dyDescent="0.25">
      <c r="A178" s="349" t="s">
        <v>582</v>
      </c>
      <c r="B178" s="338" t="s">
        <v>575</v>
      </c>
      <c r="C178" s="342">
        <v>900</v>
      </c>
      <c r="D178" s="516">
        <v>2.7846899999999999</v>
      </c>
      <c r="E178" s="520">
        <v>2506.2199999999998</v>
      </c>
    </row>
    <row r="179" spans="1:5" ht="24" x14ac:dyDescent="0.25">
      <c r="A179" s="349" t="s">
        <v>583</v>
      </c>
      <c r="B179" s="338" t="s">
        <v>575</v>
      </c>
      <c r="C179" s="342">
        <v>700</v>
      </c>
      <c r="D179" s="517"/>
      <c r="E179" s="521"/>
    </row>
    <row r="180" spans="1:5" ht="24" x14ac:dyDescent="0.25">
      <c r="A180" s="349" t="s">
        <v>584</v>
      </c>
      <c r="B180" s="338" t="s">
        <v>575</v>
      </c>
      <c r="C180" s="342">
        <v>910</v>
      </c>
      <c r="D180" s="518"/>
      <c r="E180" s="522"/>
    </row>
    <row r="181" spans="1:5" x14ac:dyDescent="0.25">
      <c r="A181" s="349" t="s">
        <v>585</v>
      </c>
      <c r="B181" s="338" t="s">
        <v>575</v>
      </c>
      <c r="C181" s="342">
        <v>1</v>
      </c>
      <c r="D181" s="353">
        <v>6151.0800000000008</v>
      </c>
      <c r="E181" s="357">
        <v>6151.08</v>
      </c>
    </row>
    <row r="182" spans="1:5" ht="15.75" thickBot="1" x14ac:dyDescent="0.3">
      <c r="A182" s="350" t="s">
        <v>586</v>
      </c>
      <c r="B182" s="351"/>
      <c r="C182" s="352" t="s">
        <v>5</v>
      </c>
      <c r="D182" s="358" t="s">
        <v>587</v>
      </c>
      <c r="E182" s="359"/>
    </row>
    <row r="183" spans="1:5" ht="15.75" thickBot="1" x14ac:dyDescent="0.3">
      <c r="A183" s="512" t="s">
        <v>588</v>
      </c>
      <c r="B183" s="513"/>
      <c r="C183" s="513"/>
      <c r="D183" s="514"/>
      <c r="E183" s="354">
        <v>39397.599999999999</v>
      </c>
    </row>
    <row r="184" spans="1:5" x14ac:dyDescent="0.25">
      <c r="A184" s="336"/>
      <c r="B184" s="336"/>
      <c r="C184" s="336"/>
      <c r="D184" s="336"/>
      <c r="E184" s="336"/>
    </row>
    <row r="185" spans="1:5" ht="15.75" thickBot="1" x14ac:dyDescent="0.3">
      <c r="A185" s="336"/>
      <c r="B185" s="336"/>
      <c r="C185" s="336"/>
      <c r="D185" s="336"/>
      <c r="E185" s="336"/>
    </row>
    <row r="186" spans="1:5" ht="22.5" x14ac:dyDescent="0.25">
      <c r="A186" s="343" t="s">
        <v>565</v>
      </c>
      <c r="B186" s="344"/>
      <c r="C186" s="345"/>
      <c r="D186" s="355" t="s">
        <v>566</v>
      </c>
      <c r="E186" s="356" t="s">
        <v>567</v>
      </c>
    </row>
    <row r="187" spans="1:5" x14ac:dyDescent="0.25">
      <c r="A187" s="346" t="s">
        <v>568</v>
      </c>
      <c r="B187" s="337"/>
      <c r="C187" s="360" t="s">
        <v>367</v>
      </c>
      <c r="D187" s="515"/>
      <c r="E187" s="519"/>
    </row>
    <row r="188" spans="1:5" x14ac:dyDescent="0.25">
      <c r="A188" s="346" t="s">
        <v>570</v>
      </c>
      <c r="B188" s="337"/>
      <c r="C188" s="340" t="s">
        <v>587</v>
      </c>
      <c r="D188" s="515"/>
      <c r="E188" s="519"/>
    </row>
    <row r="189" spans="1:5" x14ac:dyDescent="0.25">
      <c r="A189" s="347" t="s">
        <v>572</v>
      </c>
      <c r="B189" s="338"/>
      <c r="C189" s="339" t="s">
        <v>587</v>
      </c>
      <c r="D189" s="515"/>
      <c r="E189" s="519"/>
    </row>
    <row r="190" spans="1:5" x14ac:dyDescent="0.25">
      <c r="A190" s="511" t="s">
        <v>574</v>
      </c>
      <c r="B190" s="338" t="s">
        <v>575</v>
      </c>
      <c r="C190" s="341">
        <v>1</v>
      </c>
      <c r="D190" s="361" t="s">
        <v>597</v>
      </c>
      <c r="E190" s="357">
        <v>78402.42</v>
      </c>
    </row>
    <row r="191" spans="1:5" ht="33.75" x14ac:dyDescent="0.25">
      <c r="A191" s="511"/>
      <c r="B191" s="338" t="s">
        <v>576</v>
      </c>
      <c r="C191" s="341">
        <v>1</v>
      </c>
      <c r="D191" s="361" t="s">
        <v>597</v>
      </c>
      <c r="E191" s="357">
        <v>29718.729999999996</v>
      </c>
    </row>
    <row r="192" spans="1:5" x14ac:dyDescent="0.25">
      <c r="A192" s="348" t="s">
        <v>577</v>
      </c>
      <c r="B192" s="338" t="s">
        <v>575</v>
      </c>
      <c r="C192" s="341">
        <v>1</v>
      </c>
      <c r="D192" s="361" t="s">
        <v>597</v>
      </c>
      <c r="E192" s="357">
        <v>89090.58</v>
      </c>
    </row>
    <row r="193" spans="1:5" x14ac:dyDescent="0.25">
      <c r="A193" s="349" t="s">
        <v>578</v>
      </c>
      <c r="B193" s="338" t="s">
        <v>575</v>
      </c>
      <c r="C193" s="341">
        <v>1</v>
      </c>
      <c r="D193" s="361" t="s">
        <v>597</v>
      </c>
      <c r="E193" s="357">
        <v>50534.879999999997</v>
      </c>
    </row>
    <row r="194" spans="1:5" x14ac:dyDescent="0.25">
      <c r="A194" s="349" t="s">
        <v>579</v>
      </c>
      <c r="B194" s="338" t="s">
        <v>575</v>
      </c>
      <c r="C194" s="341">
        <v>1</v>
      </c>
      <c r="D194" s="361" t="s">
        <v>597</v>
      </c>
      <c r="E194" s="357">
        <v>79129.48000000001</v>
      </c>
    </row>
    <row r="195" spans="1:5" ht="36" x14ac:dyDescent="0.25">
      <c r="A195" s="349" t="s">
        <v>580</v>
      </c>
      <c r="B195" s="338" t="s">
        <v>575</v>
      </c>
      <c r="C195" s="342">
        <v>1</v>
      </c>
      <c r="D195" s="361" t="s">
        <v>597</v>
      </c>
      <c r="E195" s="357">
        <v>4398.2999999999993</v>
      </c>
    </row>
    <row r="196" spans="1:5" ht="36" x14ac:dyDescent="0.25">
      <c r="A196" s="349" t="s">
        <v>581</v>
      </c>
      <c r="B196" s="338" t="s">
        <v>575</v>
      </c>
      <c r="C196" s="342">
        <v>1</v>
      </c>
      <c r="D196" s="361" t="s">
        <v>597</v>
      </c>
      <c r="E196" s="357">
        <v>886.89</v>
      </c>
    </row>
    <row r="197" spans="1:5" ht="24" x14ac:dyDescent="0.25">
      <c r="A197" s="349" t="s">
        <v>582</v>
      </c>
      <c r="B197" s="338" t="s">
        <v>575</v>
      </c>
      <c r="C197" s="341">
        <v>1</v>
      </c>
      <c r="D197" s="361" t="s">
        <v>597</v>
      </c>
      <c r="E197" s="357">
        <v>32424.680000000008</v>
      </c>
    </row>
    <row r="198" spans="1:5" ht="24" x14ac:dyDescent="0.25">
      <c r="A198" s="349" t="s">
        <v>583</v>
      </c>
      <c r="B198" s="338" t="s">
        <v>575</v>
      </c>
      <c r="C198" s="341">
        <v>1</v>
      </c>
      <c r="D198" s="361" t="s">
        <v>597</v>
      </c>
      <c r="E198" s="357">
        <v>0</v>
      </c>
    </row>
    <row r="199" spans="1:5" ht="24" x14ac:dyDescent="0.25">
      <c r="A199" s="349" t="s">
        <v>584</v>
      </c>
      <c r="B199" s="338" t="s">
        <v>575</v>
      </c>
      <c r="C199" s="342">
        <v>1</v>
      </c>
      <c r="D199" s="361" t="s">
        <v>597</v>
      </c>
      <c r="E199" s="357">
        <v>0</v>
      </c>
    </row>
    <row r="200" spans="1:5" x14ac:dyDescent="0.25">
      <c r="A200" s="349" t="s">
        <v>585</v>
      </c>
      <c r="B200" s="338" t="s">
        <v>575</v>
      </c>
      <c r="C200" s="342">
        <v>1</v>
      </c>
      <c r="D200" s="361" t="s">
        <v>597</v>
      </c>
      <c r="E200" s="357">
        <v>55359.720000000008</v>
      </c>
    </row>
    <row r="201" spans="1:5" ht="15.75" thickBot="1" x14ac:dyDescent="0.3">
      <c r="A201" s="350" t="s">
        <v>586</v>
      </c>
      <c r="B201" s="351"/>
      <c r="C201" s="352"/>
      <c r="D201" s="358" t="s">
        <v>587</v>
      </c>
      <c r="E201" s="359"/>
    </row>
    <row r="202" spans="1:5" ht="15.75" thickBot="1" x14ac:dyDescent="0.3">
      <c r="A202" s="512" t="s">
        <v>598</v>
      </c>
      <c r="B202" s="513"/>
      <c r="C202" s="513"/>
      <c r="D202" s="514"/>
      <c r="E202" s="354">
        <v>419945.68</v>
      </c>
    </row>
  </sheetData>
  <mergeCells count="65">
    <mergeCell ref="E78:E80"/>
    <mergeCell ref="E34:E36"/>
    <mergeCell ref="D52:D54"/>
    <mergeCell ref="E52:E54"/>
    <mergeCell ref="D6:D8"/>
    <mergeCell ref="E187:E189"/>
    <mergeCell ref="D42:D44"/>
    <mergeCell ref="E42:E44"/>
    <mergeCell ref="A39:D39"/>
    <mergeCell ref="A75:D75"/>
    <mergeCell ref="A63:A64"/>
    <mergeCell ref="D78:D80"/>
    <mergeCell ref="E178:E180"/>
    <mergeCell ref="A99:A100"/>
    <mergeCell ref="D96:D98"/>
    <mergeCell ref="E96:E98"/>
    <mergeCell ref="D88:D90"/>
    <mergeCell ref="A81:A82"/>
    <mergeCell ref="A93:D93"/>
    <mergeCell ref="A111:D111"/>
    <mergeCell ref="D114:D116"/>
    <mergeCell ref="A3:E4"/>
    <mergeCell ref="E6:E8"/>
    <mergeCell ref="A9:A10"/>
    <mergeCell ref="A21:D21"/>
    <mergeCell ref="D70:D72"/>
    <mergeCell ref="E70:E72"/>
    <mergeCell ref="A27:A28"/>
    <mergeCell ref="D16:D18"/>
    <mergeCell ref="E16:E18"/>
    <mergeCell ref="D24:D26"/>
    <mergeCell ref="E24:E26"/>
    <mergeCell ref="A45:A46"/>
    <mergeCell ref="A57:D57"/>
    <mergeCell ref="D60:D62"/>
    <mergeCell ref="E60:E62"/>
    <mergeCell ref="D34:D36"/>
    <mergeCell ref="E114:E116"/>
    <mergeCell ref="E88:E90"/>
    <mergeCell ref="D106:D108"/>
    <mergeCell ref="E106:E108"/>
    <mergeCell ref="A117:A118"/>
    <mergeCell ref="D124:D126"/>
    <mergeCell ref="E124:E126"/>
    <mergeCell ref="D142:D144"/>
    <mergeCell ref="E142:E144"/>
    <mergeCell ref="D150:D152"/>
    <mergeCell ref="E150:E152"/>
    <mergeCell ref="A129:D129"/>
    <mergeCell ref="D132:D134"/>
    <mergeCell ref="E132:E134"/>
    <mergeCell ref="A135:A136"/>
    <mergeCell ref="A147:D147"/>
    <mergeCell ref="A153:A154"/>
    <mergeCell ref="A165:D165"/>
    <mergeCell ref="D168:D170"/>
    <mergeCell ref="E168:E170"/>
    <mergeCell ref="D160:D162"/>
    <mergeCell ref="E160:E162"/>
    <mergeCell ref="A171:A172"/>
    <mergeCell ref="A183:D183"/>
    <mergeCell ref="D187:D189"/>
    <mergeCell ref="D178:D180"/>
    <mergeCell ref="A202:D202"/>
    <mergeCell ref="A190:A191"/>
  </mergeCells>
  <printOptions horizontalCentered="1"/>
  <pageMargins left="0.47244094488188981" right="0.31496062992125984" top="0.77" bottom="0.59055118110236227" header="0.2" footer="0.31496062992125984"/>
  <pageSetup paperSize="9" scale="70" orientation="portrait" horizontalDpi="300" verticalDpi="300" r:id="rId1"/>
  <headerFooter>
    <oddHeader>&amp;CCOPACO S.A.
DPTO.CONMUTACION
SUB GERENCIA DE CORE Y REDES DE ACCESO
GERENCIA TECNICA</oddHeader>
  </headerFooter>
  <rowBreaks count="3" manualBreakCount="3">
    <brk id="57" max="16383" man="1"/>
    <brk id="112" max="16383" man="1"/>
    <brk id="1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5"/>
  <sheetViews>
    <sheetView zoomScaleNormal="100" workbookViewId="0">
      <selection activeCell="F10" sqref="F10"/>
    </sheetView>
  </sheetViews>
  <sheetFormatPr baseColWidth="10" defaultRowHeight="15" x14ac:dyDescent="0.2"/>
  <cols>
    <col min="1" max="1" width="4.5703125" style="222" customWidth="1"/>
    <col min="2" max="2" width="50.42578125" style="222" customWidth="1"/>
    <col min="3" max="3" width="34.28515625" style="224" customWidth="1"/>
    <col min="4" max="4" width="4.5703125" style="222" customWidth="1"/>
    <col min="5" max="5" width="18" style="223" customWidth="1"/>
    <col min="6" max="6" width="12.7109375" style="222" bestFit="1" customWidth="1"/>
    <col min="7" max="256" width="11.42578125" style="222"/>
    <col min="257" max="257" width="4.5703125" style="222" customWidth="1"/>
    <col min="258" max="258" width="43" style="222" bestFit="1" customWidth="1"/>
    <col min="259" max="259" width="29.140625" style="222" bestFit="1" customWidth="1"/>
    <col min="260" max="260" width="4.5703125" style="222" customWidth="1"/>
    <col min="261" max="261" width="18" style="222" customWidth="1"/>
    <col min="262" max="262" width="12.7109375" style="222" bestFit="1" customWidth="1"/>
    <col min="263" max="512" width="11.42578125" style="222"/>
    <col min="513" max="513" width="4.5703125" style="222" customWidth="1"/>
    <col min="514" max="514" width="43" style="222" bestFit="1" customWidth="1"/>
    <col min="515" max="515" width="29.140625" style="222" bestFit="1" customWidth="1"/>
    <col min="516" max="516" width="4.5703125" style="222" customWidth="1"/>
    <col min="517" max="517" width="18" style="222" customWidth="1"/>
    <col min="518" max="518" width="12.7109375" style="222" bestFit="1" customWidth="1"/>
    <col min="519" max="768" width="11.42578125" style="222"/>
    <col min="769" max="769" width="4.5703125" style="222" customWidth="1"/>
    <col min="770" max="770" width="43" style="222" bestFit="1" customWidth="1"/>
    <col min="771" max="771" width="29.140625" style="222" bestFit="1" customWidth="1"/>
    <col min="772" max="772" width="4.5703125" style="222" customWidth="1"/>
    <col min="773" max="773" width="18" style="222" customWidth="1"/>
    <col min="774" max="774" width="12.7109375" style="222" bestFit="1" customWidth="1"/>
    <col min="775" max="1024" width="11.42578125" style="222"/>
    <col min="1025" max="1025" width="4.5703125" style="222" customWidth="1"/>
    <col min="1026" max="1026" width="43" style="222" bestFit="1" customWidth="1"/>
    <col min="1027" max="1027" width="29.140625" style="222" bestFit="1" customWidth="1"/>
    <col min="1028" max="1028" width="4.5703125" style="222" customWidth="1"/>
    <col min="1029" max="1029" width="18" style="222" customWidth="1"/>
    <col min="1030" max="1030" width="12.7109375" style="222" bestFit="1" customWidth="1"/>
    <col min="1031" max="1280" width="11.42578125" style="222"/>
    <col min="1281" max="1281" width="4.5703125" style="222" customWidth="1"/>
    <col min="1282" max="1282" width="43" style="222" bestFit="1" customWidth="1"/>
    <col min="1283" max="1283" width="29.140625" style="222" bestFit="1" customWidth="1"/>
    <col min="1284" max="1284" width="4.5703125" style="222" customWidth="1"/>
    <col min="1285" max="1285" width="18" style="222" customWidth="1"/>
    <col min="1286" max="1286" width="12.7109375" style="222" bestFit="1" customWidth="1"/>
    <col min="1287" max="1536" width="11.42578125" style="222"/>
    <col min="1537" max="1537" width="4.5703125" style="222" customWidth="1"/>
    <col min="1538" max="1538" width="43" style="222" bestFit="1" customWidth="1"/>
    <col min="1539" max="1539" width="29.140625" style="222" bestFit="1" customWidth="1"/>
    <col min="1540" max="1540" width="4.5703125" style="222" customWidth="1"/>
    <col min="1541" max="1541" width="18" style="222" customWidth="1"/>
    <col min="1542" max="1542" width="12.7109375" style="222" bestFit="1" customWidth="1"/>
    <col min="1543" max="1792" width="11.42578125" style="222"/>
    <col min="1793" max="1793" width="4.5703125" style="222" customWidth="1"/>
    <col min="1794" max="1794" width="43" style="222" bestFit="1" customWidth="1"/>
    <col min="1795" max="1795" width="29.140625" style="222" bestFit="1" customWidth="1"/>
    <col min="1796" max="1796" width="4.5703125" style="222" customWidth="1"/>
    <col min="1797" max="1797" width="18" style="222" customWidth="1"/>
    <col min="1798" max="1798" width="12.7109375" style="222" bestFit="1" customWidth="1"/>
    <col min="1799" max="2048" width="11.42578125" style="222"/>
    <col min="2049" max="2049" width="4.5703125" style="222" customWidth="1"/>
    <col min="2050" max="2050" width="43" style="222" bestFit="1" customWidth="1"/>
    <col min="2051" max="2051" width="29.140625" style="222" bestFit="1" customWidth="1"/>
    <col min="2052" max="2052" width="4.5703125" style="222" customWidth="1"/>
    <col min="2053" max="2053" width="18" style="222" customWidth="1"/>
    <col min="2054" max="2054" width="12.7109375" style="222" bestFit="1" customWidth="1"/>
    <col min="2055" max="2304" width="11.42578125" style="222"/>
    <col min="2305" max="2305" width="4.5703125" style="222" customWidth="1"/>
    <col min="2306" max="2306" width="43" style="222" bestFit="1" customWidth="1"/>
    <col min="2307" max="2307" width="29.140625" style="222" bestFit="1" customWidth="1"/>
    <col min="2308" max="2308" width="4.5703125" style="222" customWidth="1"/>
    <col min="2309" max="2309" width="18" style="222" customWidth="1"/>
    <col min="2310" max="2310" width="12.7109375" style="222" bestFit="1" customWidth="1"/>
    <col min="2311" max="2560" width="11.42578125" style="222"/>
    <col min="2561" max="2561" width="4.5703125" style="222" customWidth="1"/>
    <col min="2562" max="2562" width="43" style="222" bestFit="1" customWidth="1"/>
    <col min="2563" max="2563" width="29.140625" style="222" bestFit="1" customWidth="1"/>
    <col min="2564" max="2564" width="4.5703125" style="222" customWidth="1"/>
    <col min="2565" max="2565" width="18" style="222" customWidth="1"/>
    <col min="2566" max="2566" width="12.7109375" style="222" bestFit="1" customWidth="1"/>
    <col min="2567" max="2816" width="11.42578125" style="222"/>
    <col min="2817" max="2817" width="4.5703125" style="222" customWidth="1"/>
    <col min="2818" max="2818" width="43" style="222" bestFit="1" customWidth="1"/>
    <col min="2819" max="2819" width="29.140625" style="222" bestFit="1" customWidth="1"/>
    <col min="2820" max="2820" width="4.5703125" style="222" customWidth="1"/>
    <col min="2821" max="2821" width="18" style="222" customWidth="1"/>
    <col min="2822" max="2822" width="12.7109375" style="222" bestFit="1" customWidth="1"/>
    <col min="2823" max="3072" width="11.42578125" style="222"/>
    <col min="3073" max="3073" width="4.5703125" style="222" customWidth="1"/>
    <col min="3074" max="3074" width="43" style="222" bestFit="1" customWidth="1"/>
    <col min="3075" max="3075" width="29.140625" style="222" bestFit="1" customWidth="1"/>
    <col min="3076" max="3076" width="4.5703125" style="222" customWidth="1"/>
    <col min="3077" max="3077" width="18" style="222" customWidth="1"/>
    <col min="3078" max="3078" width="12.7109375" style="222" bestFit="1" customWidth="1"/>
    <col min="3079" max="3328" width="11.42578125" style="222"/>
    <col min="3329" max="3329" width="4.5703125" style="222" customWidth="1"/>
    <col min="3330" max="3330" width="43" style="222" bestFit="1" customWidth="1"/>
    <col min="3331" max="3331" width="29.140625" style="222" bestFit="1" customWidth="1"/>
    <col min="3332" max="3332" width="4.5703125" style="222" customWidth="1"/>
    <col min="3333" max="3333" width="18" style="222" customWidth="1"/>
    <col min="3334" max="3334" width="12.7109375" style="222" bestFit="1" customWidth="1"/>
    <col min="3335" max="3584" width="11.42578125" style="222"/>
    <col min="3585" max="3585" width="4.5703125" style="222" customWidth="1"/>
    <col min="3586" max="3586" width="43" style="222" bestFit="1" customWidth="1"/>
    <col min="3587" max="3587" width="29.140625" style="222" bestFit="1" customWidth="1"/>
    <col min="3588" max="3588" width="4.5703125" style="222" customWidth="1"/>
    <col min="3589" max="3589" width="18" style="222" customWidth="1"/>
    <col min="3590" max="3590" width="12.7109375" style="222" bestFit="1" customWidth="1"/>
    <col min="3591" max="3840" width="11.42578125" style="222"/>
    <col min="3841" max="3841" width="4.5703125" style="222" customWidth="1"/>
    <col min="3842" max="3842" width="43" style="222" bestFit="1" customWidth="1"/>
    <col min="3843" max="3843" width="29.140625" style="222" bestFit="1" customWidth="1"/>
    <col min="3844" max="3844" width="4.5703125" style="222" customWidth="1"/>
    <col min="3845" max="3845" width="18" style="222" customWidth="1"/>
    <col min="3846" max="3846" width="12.7109375" style="222" bestFit="1" customWidth="1"/>
    <col min="3847" max="4096" width="11.42578125" style="222"/>
    <col min="4097" max="4097" width="4.5703125" style="222" customWidth="1"/>
    <col min="4098" max="4098" width="43" style="222" bestFit="1" customWidth="1"/>
    <col min="4099" max="4099" width="29.140625" style="222" bestFit="1" customWidth="1"/>
    <col min="4100" max="4100" width="4.5703125" style="222" customWidth="1"/>
    <col min="4101" max="4101" width="18" style="222" customWidth="1"/>
    <col min="4102" max="4102" width="12.7109375" style="222" bestFit="1" customWidth="1"/>
    <col min="4103" max="4352" width="11.42578125" style="222"/>
    <col min="4353" max="4353" width="4.5703125" style="222" customWidth="1"/>
    <col min="4354" max="4354" width="43" style="222" bestFit="1" customWidth="1"/>
    <col min="4355" max="4355" width="29.140625" style="222" bestFit="1" customWidth="1"/>
    <col min="4356" max="4356" width="4.5703125" style="222" customWidth="1"/>
    <col min="4357" max="4357" width="18" style="222" customWidth="1"/>
    <col min="4358" max="4358" width="12.7109375" style="222" bestFit="1" customWidth="1"/>
    <col min="4359" max="4608" width="11.42578125" style="222"/>
    <col min="4609" max="4609" width="4.5703125" style="222" customWidth="1"/>
    <col min="4610" max="4610" width="43" style="222" bestFit="1" customWidth="1"/>
    <col min="4611" max="4611" width="29.140625" style="222" bestFit="1" customWidth="1"/>
    <col min="4612" max="4612" width="4.5703125" style="222" customWidth="1"/>
    <col min="4613" max="4613" width="18" style="222" customWidth="1"/>
    <col min="4614" max="4614" width="12.7109375" style="222" bestFit="1" customWidth="1"/>
    <col min="4615" max="4864" width="11.42578125" style="222"/>
    <col min="4865" max="4865" width="4.5703125" style="222" customWidth="1"/>
    <col min="4866" max="4866" width="43" style="222" bestFit="1" customWidth="1"/>
    <col min="4867" max="4867" width="29.140625" style="222" bestFit="1" customWidth="1"/>
    <col min="4868" max="4868" width="4.5703125" style="222" customWidth="1"/>
    <col min="4869" max="4869" width="18" style="222" customWidth="1"/>
    <col min="4870" max="4870" width="12.7109375" style="222" bestFit="1" customWidth="1"/>
    <col min="4871" max="5120" width="11.42578125" style="222"/>
    <col min="5121" max="5121" width="4.5703125" style="222" customWidth="1"/>
    <col min="5122" max="5122" width="43" style="222" bestFit="1" customWidth="1"/>
    <col min="5123" max="5123" width="29.140625" style="222" bestFit="1" customWidth="1"/>
    <col min="5124" max="5124" width="4.5703125" style="222" customWidth="1"/>
    <col min="5125" max="5125" width="18" style="222" customWidth="1"/>
    <col min="5126" max="5126" width="12.7109375" style="222" bestFit="1" customWidth="1"/>
    <col min="5127" max="5376" width="11.42578125" style="222"/>
    <col min="5377" max="5377" width="4.5703125" style="222" customWidth="1"/>
    <col min="5378" max="5378" width="43" style="222" bestFit="1" customWidth="1"/>
    <col min="5379" max="5379" width="29.140625" style="222" bestFit="1" customWidth="1"/>
    <col min="5380" max="5380" width="4.5703125" style="222" customWidth="1"/>
    <col min="5381" max="5381" width="18" style="222" customWidth="1"/>
    <col min="5382" max="5382" width="12.7109375" style="222" bestFit="1" customWidth="1"/>
    <col min="5383" max="5632" width="11.42578125" style="222"/>
    <col min="5633" max="5633" width="4.5703125" style="222" customWidth="1"/>
    <col min="5634" max="5634" width="43" style="222" bestFit="1" customWidth="1"/>
    <col min="5635" max="5635" width="29.140625" style="222" bestFit="1" customWidth="1"/>
    <col min="5636" max="5636" width="4.5703125" style="222" customWidth="1"/>
    <col min="5637" max="5637" width="18" style="222" customWidth="1"/>
    <col min="5638" max="5638" width="12.7109375" style="222" bestFit="1" customWidth="1"/>
    <col min="5639" max="5888" width="11.42578125" style="222"/>
    <col min="5889" max="5889" width="4.5703125" style="222" customWidth="1"/>
    <col min="5890" max="5890" width="43" style="222" bestFit="1" customWidth="1"/>
    <col min="5891" max="5891" width="29.140625" style="222" bestFit="1" customWidth="1"/>
    <col min="5892" max="5892" width="4.5703125" style="222" customWidth="1"/>
    <col min="5893" max="5893" width="18" style="222" customWidth="1"/>
    <col min="5894" max="5894" width="12.7109375" style="222" bestFit="1" customWidth="1"/>
    <col min="5895" max="6144" width="11.42578125" style="222"/>
    <col min="6145" max="6145" width="4.5703125" style="222" customWidth="1"/>
    <col min="6146" max="6146" width="43" style="222" bestFit="1" customWidth="1"/>
    <col min="6147" max="6147" width="29.140625" style="222" bestFit="1" customWidth="1"/>
    <col min="6148" max="6148" width="4.5703125" style="222" customWidth="1"/>
    <col min="6149" max="6149" width="18" style="222" customWidth="1"/>
    <col min="6150" max="6150" width="12.7109375" style="222" bestFit="1" customWidth="1"/>
    <col min="6151" max="6400" width="11.42578125" style="222"/>
    <col min="6401" max="6401" width="4.5703125" style="222" customWidth="1"/>
    <col min="6402" max="6402" width="43" style="222" bestFit="1" customWidth="1"/>
    <col min="6403" max="6403" width="29.140625" style="222" bestFit="1" customWidth="1"/>
    <col min="6404" max="6404" width="4.5703125" style="222" customWidth="1"/>
    <col min="6405" max="6405" width="18" style="222" customWidth="1"/>
    <col min="6406" max="6406" width="12.7109375" style="222" bestFit="1" customWidth="1"/>
    <col min="6407" max="6656" width="11.42578125" style="222"/>
    <col min="6657" max="6657" width="4.5703125" style="222" customWidth="1"/>
    <col min="6658" max="6658" width="43" style="222" bestFit="1" customWidth="1"/>
    <col min="6659" max="6659" width="29.140625" style="222" bestFit="1" customWidth="1"/>
    <col min="6660" max="6660" width="4.5703125" style="222" customWidth="1"/>
    <col min="6661" max="6661" width="18" style="222" customWidth="1"/>
    <col min="6662" max="6662" width="12.7109375" style="222" bestFit="1" customWidth="1"/>
    <col min="6663" max="6912" width="11.42578125" style="222"/>
    <col min="6913" max="6913" width="4.5703125" style="222" customWidth="1"/>
    <col min="6914" max="6914" width="43" style="222" bestFit="1" customWidth="1"/>
    <col min="6915" max="6915" width="29.140625" style="222" bestFit="1" customWidth="1"/>
    <col min="6916" max="6916" width="4.5703125" style="222" customWidth="1"/>
    <col min="6917" max="6917" width="18" style="222" customWidth="1"/>
    <col min="6918" max="6918" width="12.7109375" style="222" bestFit="1" customWidth="1"/>
    <col min="6919" max="7168" width="11.42578125" style="222"/>
    <col min="7169" max="7169" width="4.5703125" style="222" customWidth="1"/>
    <col min="7170" max="7170" width="43" style="222" bestFit="1" customWidth="1"/>
    <col min="7171" max="7171" width="29.140625" style="222" bestFit="1" customWidth="1"/>
    <col min="7172" max="7172" width="4.5703125" style="222" customWidth="1"/>
    <col min="7173" max="7173" width="18" style="222" customWidth="1"/>
    <col min="7174" max="7174" width="12.7109375" style="222" bestFit="1" customWidth="1"/>
    <col min="7175" max="7424" width="11.42578125" style="222"/>
    <col min="7425" max="7425" width="4.5703125" style="222" customWidth="1"/>
    <col min="7426" max="7426" width="43" style="222" bestFit="1" customWidth="1"/>
    <col min="7427" max="7427" width="29.140625" style="222" bestFit="1" customWidth="1"/>
    <col min="7428" max="7428" width="4.5703125" style="222" customWidth="1"/>
    <col min="7429" max="7429" width="18" style="222" customWidth="1"/>
    <col min="7430" max="7430" width="12.7109375" style="222" bestFit="1" customWidth="1"/>
    <col min="7431" max="7680" width="11.42578125" style="222"/>
    <col min="7681" max="7681" width="4.5703125" style="222" customWidth="1"/>
    <col min="7682" max="7682" width="43" style="222" bestFit="1" customWidth="1"/>
    <col min="7683" max="7683" width="29.140625" style="222" bestFit="1" customWidth="1"/>
    <col min="7684" max="7684" width="4.5703125" style="222" customWidth="1"/>
    <col min="7685" max="7685" width="18" style="222" customWidth="1"/>
    <col min="7686" max="7686" width="12.7109375" style="222" bestFit="1" customWidth="1"/>
    <col min="7687" max="7936" width="11.42578125" style="222"/>
    <col min="7937" max="7937" width="4.5703125" style="222" customWidth="1"/>
    <col min="7938" max="7938" width="43" style="222" bestFit="1" customWidth="1"/>
    <col min="7939" max="7939" width="29.140625" style="222" bestFit="1" customWidth="1"/>
    <col min="7940" max="7940" width="4.5703125" style="222" customWidth="1"/>
    <col min="7941" max="7941" width="18" style="222" customWidth="1"/>
    <col min="7942" max="7942" width="12.7109375" style="222" bestFit="1" customWidth="1"/>
    <col min="7943" max="8192" width="11.42578125" style="222"/>
    <col min="8193" max="8193" width="4.5703125" style="222" customWidth="1"/>
    <col min="8194" max="8194" width="43" style="222" bestFit="1" customWidth="1"/>
    <col min="8195" max="8195" width="29.140625" style="222" bestFit="1" customWidth="1"/>
    <col min="8196" max="8196" width="4.5703125" style="222" customWidth="1"/>
    <col min="8197" max="8197" width="18" style="222" customWidth="1"/>
    <col min="8198" max="8198" width="12.7109375" style="222" bestFit="1" customWidth="1"/>
    <col min="8199" max="8448" width="11.42578125" style="222"/>
    <col min="8449" max="8449" width="4.5703125" style="222" customWidth="1"/>
    <col min="8450" max="8450" width="43" style="222" bestFit="1" customWidth="1"/>
    <col min="8451" max="8451" width="29.140625" style="222" bestFit="1" customWidth="1"/>
    <col min="8452" max="8452" width="4.5703125" style="222" customWidth="1"/>
    <col min="8453" max="8453" width="18" style="222" customWidth="1"/>
    <col min="8454" max="8454" width="12.7109375" style="222" bestFit="1" customWidth="1"/>
    <col min="8455" max="8704" width="11.42578125" style="222"/>
    <col min="8705" max="8705" width="4.5703125" style="222" customWidth="1"/>
    <col min="8706" max="8706" width="43" style="222" bestFit="1" customWidth="1"/>
    <col min="8707" max="8707" width="29.140625" style="222" bestFit="1" customWidth="1"/>
    <col min="8708" max="8708" width="4.5703125" style="222" customWidth="1"/>
    <col min="8709" max="8709" width="18" style="222" customWidth="1"/>
    <col min="8710" max="8710" width="12.7109375" style="222" bestFit="1" customWidth="1"/>
    <col min="8711" max="8960" width="11.42578125" style="222"/>
    <col min="8961" max="8961" width="4.5703125" style="222" customWidth="1"/>
    <col min="8962" max="8962" width="43" style="222" bestFit="1" customWidth="1"/>
    <col min="8963" max="8963" width="29.140625" style="222" bestFit="1" customWidth="1"/>
    <col min="8964" max="8964" width="4.5703125" style="222" customWidth="1"/>
    <col min="8965" max="8965" width="18" style="222" customWidth="1"/>
    <col min="8966" max="8966" width="12.7109375" style="222" bestFit="1" customWidth="1"/>
    <col min="8967" max="9216" width="11.42578125" style="222"/>
    <col min="9217" max="9217" width="4.5703125" style="222" customWidth="1"/>
    <col min="9218" max="9218" width="43" style="222" bestFit="1" customWidth="1"/>
    <col min="9219" max="9219" width="29.140625" style="222" bestFit="1" customWidth="1"/>
    <col min="9220" max="9220" width="4.5703125" style="222" customWidth="1"/>
    <col min="9221" max="9221" width="18" style="222" customWidth="1"/>
    <col min="9222" max="9222" width="12.7109375" style="222" bestFit="1" customWidth="1"/>
    <col min="9223" max="9472" width="11.42578125" style="222"/>
    <col min="9473" max="9473" width="4.5703125" style="222" customWidth="1"/>
    <col min="9474" max="9474" width="43" style="222" bestFit="1" customWidth="1"/>
    <col min="9475" max="9475" width="29.140625" style="222" bestFit="1" customWidth="1"/>
    <col min="9476" max="9476" width="4.5703125" style="222" customWidth="1"/>
    <col min="9477" max="9477" width="18" style="222" customWidth="1"/>
    <col min="9478" max="9478" width="12.7109375" style="222" bestFit="1" customWidth="1"/>
    <col min="9479" max="9728" width="11.42578125" style="222"/>
    <col min="9729" max="9729" width="4.5703125" style="222" customWidth="1"/>
    <col min="9730" max="9730" width="43" style="222" bestFit="1" customWidth="1"/>
    <col min="9731" max="9731" width="29.140625" style="222" bestFit="1" customWidth="1"/>
    <col min="9732" max="9732" width="4.5703125" style="222" customWidth="1"/>
    <col min="9733" max="9733" width="18" style="222" customWidth="1"/>
    <col min="9734" max="9734" width="12.7109375" style="222" bestFit="1" customWidth="1"/>
    <col min="9735" max="9984" width="11.42578125" style="222"/>
    <col min="9985" max="9985" width="4.5703125" style="222" customWidth="1"/>
    <col min="9986" max="9986" width="43" style="222" bestFit="1" customWidth="1"/>
    <col min="9987" max="9987" width="29.140625" style="222" bestFit="1" customWidth="1"/>
    <col min="9988" max="9988" width="4.5703125" style="222" customWidth="1"/>
    <col min="9989" max="9989" width="18" style="222" customWidth="1"/>
    <col min="9990" max="9990" width="12.7109375" style="222" bestFit="1" customWidth="1"/>
    <col min="9991" max="10240" width="11.42578125" style="222"/>
    <col min="10241" max="10241" width="4.5703125" style="222" customWidth="1"/>
    <col min="10242" max="10242" width="43" style="222" bestFit="1" customWidth="1"/>
    <col min="10243" max="10243" width="29.140625" style="222" bestFit="1" customWidth="1"/>
    <col min="10244" max="10244" width="4.5703125" style="222" customWidth="1"/>
    <col min="10245" max="10245" width="18" style="222" customWidth="1"/>
    <col min="10246" max="10246" width="12.7109375" style="222" bestFit="1" customWidth="1"/>
    <col min="10247" max="10496" width="11.42578125" style="222"/>
    <col min="10497" max="10497" width="4.5703125" style="222" customWidth="1"/>
    <col min="10498" max="10498" width="43" style="222" bestFit="1" customWidth="1"/>
    <col min="10499" max="10499" width="29.140625" style="222" bestFit="1" customWidth="1"/>
    <col min="10500" max="10500" width="4.5703125" style="222" customWidth="1"/>
    <col min="10501" max="10501" width="18" style="222" customWidth="1"/>
    <col min="10502" max="10502" width="12.7109375" style="222" bestFit="1" customWidth="1"/>
    <col min="10503" max="10752" width="11.42578125" style="222"/>
    <col min="10753" max="10753" width="4.5703125" style="222" customWidth="1"/>
    <col min="10754" max="10754" width="43" style="222" bestFit="1" customWidth="1"/>
    <col min="10755" max="10755" width="29.140625" style="222" bestFit="1" customWidth="1"/>
    <col min="10756" max="10756" width="4.5703125" style="222" customWidth="1"/>
    <col min="10757" max="10757" width="18" style="222" customWidth="1"/>
    <col min="10758" max="10758" width="12.7109375" style="222" bestFit="1" customWidth="1"/>
    <col min="10759" max="11008" width="11.42578125" style="222"/>
    <col min="11009" max="11009" width="4.5703125" style="222" customWidth="1"/>
    <col min="11010" max="11010" width="43" style="222" bestFit="1" customWidth="1"/>
    <col min="11011" max="11011" width="29.140625" style="222" bestFit="1" customWidth="1"/>
    <col min="11012" max="11012" width="4.5703125" style="222" customWidth="1"/>
    <col min="11013" max="11013" width="18" style="222" customWidth="1"/>
    <col min="11014" max="11014" width="12.7109375" style="222" bestFit="1" customWidth="1"/>
    <col min="11015" max="11264" width="11.42578125" style="222"/>
    <col min="11265" max="11265" width="4.5703125" style="222" customWidth="1"/>
    <col min="11266" max="11266" width="43" style="222" bestFit="1" customWidth="1"/>
    <col min="11267" max="11267" width="29.140625" style="222" bestFit="1" customWidth="1"/>
    <col min="11268" max="11268" width="4.5703125" style="222" customWidth="1"/>
    <col min="11269" max="11269" width="18" style="222" customWidth="1"/>
    <col min="11270" max="11270" width="12.7109375" style="222" bestFit="1" customWidth="1"/>
    <col min="11271" max="11520" width="11.42578125" style="222"/>
    <col min="11521" max="11521" width="4.5703125" style="222" customWidth="1"/>
    <col min="11522" max="11522" width="43" style="222" bestFit="1" customWidth="1"/>
    <col min="11523" max="11523" width="29.140625" style="222" bestFit="1" customWidth="1"/>
    <col min="11524" max="11524" width="4.5703125" style="222" customWidth="1"/>
    <col min="11525" max="11525" width="18" style="222" customWidth="1"/>
    <col min="11526" max="11526" width="12.7109375" style="222" bestFit="1" customWidth="1"/>
    <col min="11527" max="11776" width="11.42578125" style="222"/>
    <col min="11777" max="11777" width="4.5703125" style="222" customWidth="1"/>
    <col min="11778" max="11778" width="43" style="222" bestFit="1" customWidth="1"/>
    <col min="11779" max="11779" width="29.140625" style="222" bestFit="1" customWidth="1"/>
    <col min="11780" max="11780" width="4.5703125" style="222" customWidth="1"/>
    <col min="11781" max="11781" width="18" style="222" customWidth="1"/>
    <col min="11782" max="11782" width="12.7109375" style="222" bestFit="1" customWidth="1"/>
    <col min="11783" max="12032" width="11.42578125" style="222"/>
    <col min="12033" max="12033" width="4.5703125" style="222" customWidth="1"/>
    <col min="12034" max="12034" width="43" style="222" bestFit="1" customWidth="1"/>
    <col min="12035" max="12035" width="29.140625" style="222" bestFit="1" customWidth="1"/>
    <col min="12036" max="12036" width="4.5703125" style="222" customWidth="1"/>
    <col min="12037" max="12037" width="18" style="222" customWidth="1"/>
    <col min="12038" max="12038" width="12.7109375" style="222" bestFit="1" customWidth="1"/>
    <col min="12039" max="12288" width="11.42578125" style="222"/>
    <col min="12289" max="12289" width="4.5703125" style="222" customWidth="1"/>
    <col min="12290" max="12290" width="43" style="222" bestFit="1" customWidth="1"/>
    <col min="12291" max="12291" width="29.140625" style="222" bestFit="1" customWidth="1"/>
    <col min="12292" max="12292" width="4.5703125" style="222" customWidth="1"/>
    <col min="12293" max="12293" width="18" style="222" customWidth="1"/>
    <col min="12294" max="12294" width="12.7109375" style="222" bestFit="1" customWidth="1"/>
    <col min="12295" max="12544" width="11.42578125" style="222"/>
    <col min="12545" max="12545" width="4.5703125" style="222" customWidth="1"/>
    <col min="12546" max="12546" width="43" style="222" bestFit="1" customWidth="1"/>
    <col min="12547" max="12547" width="29.140625" style="222" bestFit="1" customWidth="1"/>
    <col min="12548" max="12548" width="4.5703125" style="222" customWidth="1"/>
    <col min="12549" max="12549" width="18" style="222" customWidth="1"/>
    <col min="12550" max="12550" width="12.7109375" style="222" bestFit="1" customWidth="1"/>
    <col min="12551" max="12800" width="11.42578125" style="222"/>
    <col min="12801" max="12801" width="4.5703125" style="222" customWidth="1"/>
    <col min="12802" max="12802" width="43" style="222" bestFit="1" customWidth="1"/>
    <col min="12803" max="12803" width="29.140625" style="222" bestFit="1" customWidth="1"/>
    <col min="12804" max="12804" width="4.5703125" style="222" customWidth="1"/>
    <col min="12805" max="12805" width="18" style="222" customWidth="1"/>
    <col min="12806" max="12806" width="12.7109375" style="222" bestFit="1" customWidth="1"/>
    <col min="12807" max="13056" width="11.42578125" style="222"/>
    <col min="13057" max="13057" width="4.5703125" style="222" customWidth="1"/>
    <col min="13058" max="13058" width="43" style="222" bestFit="1" customWidth="1"/>
    <col min="13059" max="13059" width="29.140625" style="222" bestFit="1" customWidth="1"/>
    <col min="13060" max="13060" width="4.5703125" style="222" customWidth="1"/>
    <col min="13061" max="13061" width="18" style="222" customWidth="1"/>
    <col min="13062" max="13062" width="12.7109375" style="222" bestFit="1" customWidth="1"/>
    <col min="13063" max="13312" width="11.42578125" style="222"/>
    <col min="13313" max="13313" width="4.5703125" style="222" customWidth="1"/>
    <col min="13314" max="13314" width="43" style="222" bestFit="1" customWidth="1"/>
    <col min="13315" max="13315" width="29.140625" style="222" bestFit="1" customWidth="1"/>
    <col min="13316" max="13316" width="4.5703125" style="222" customWidth="1"/>
    <col min="13317" max="13317" width="18" style="222" customWidth="1"/>
    <col min="13318" max="13318" width="12.7109375" style="222" bestFit="1" customWidth="1"/>
    <col min="13319" max="13568" width="11.42578125" style="222"/>
    <col min="13569" max="13569" width="4.5703125" style="222" customWidth="1"/>
    <col min="13570" max="13570" width="43" style="222" bestFit="1" customWidth="1"/>
    <col min="13571" max="13571" width="29.140625" style="222" bestFit="1" customWidth="1"/>
    <col min="13572" max="13572" width="4.5703125" style="222" customWidth="1"/>
    <col min="13573" max="13573" width="18" style="222" customWidth="1"/>
    <col min="13574" max="13574" width="12.7109375" style="222" bestFit="1" customWidth="1"/>
    <col min="13575" max="13824" width="11.42578125" style="222"/>
    <col min="13825" max="13825" width="4.5703125" style="222" customWidth="1"/>
    <col min="13826" max="13826" width="43" style="222" bestFit="1" customWidth="1"/>
    <col min="13827" max="13827" width="29.140625" style="222" bestFit="1" customWidth="1"/>
    <col min="13828" max="13828" width="4.5703125" style="222" customWidth="1"/>
    <col min="13829" max="13829" width="18" style="222" customWidth="1"/>
    <col min="13830" max="13830" width="12.7109375" style="222" bestFit="1" customWidth="1"/>
    <col min="13831" max="14080" width="11.42578125" style="222"/>
    <col min="14081" max="14081" width="4.5703125" style="222" customWidth="1"/>
    <col min="14082" max="14082" width="43" style="222" bestFit="1" customWidth="1"/>
    <col min="14083" max="14083" width="29.140625" style="222" bestFit="1" customWidth="1"/>
    <col min="14084" max="14084" width="4.5703125" style="222" customWidth="1"/>
    <col min="14085" max="14085" width="18" style="222" customWidth="1"/>
    <col min="14086" max="14086" width="12.7109375" style="222" bestFit="1" customWidth="1"/>
    <col min="14087" max="14336" width="11.42578125" style="222"/>
    <col min="14337" max="14337" width="4.5703125" style="222" customWidth="1"/>
    <col min="14338" max="14338" width="43" style="222" bestFit="1" customWidth="1"/>
    <col min="14339" max="14339" width="29.140625" style="222" bestFit="1" customWidth="1"/>
    <col min="14340" max="14340" width="4.5703125" style="222" customWidth="1"/>
    <col min="14341" max="14341" width="18" style="222" customWidth="1"/>
    <col min="14342" max="14342" width="12.7109375" style="222" bestFit="1" customWidth="1"/>
    <col min="14343" max="14592" width="11.42578125" style="222"/>
    <col min="14593" max="14593" width="4.5703125" style="222" customWidth="1"/>
    <col min="14594" max="14594" width="43" style="222" bestFit="1" customWidth="1"/>
    <col min="14595" max="14595" width="29.140625" style="222" bestFit="1" customWidth="1"/>
    <col min="14596" max="14596" width="4.5703125" style="222" customWidth="1"/>
    <col min="14597" max="14597" width="18" style="222" customWidth="1"/>
    <col min="14598" max="14598" width="12.7109375" style="222" bestFit="1" customWidth="1"/>
    <col min="14599" max="14848" width="11.42578125" style="222"/>
    <col min="14849" max="14849" width="4.5703125" style="222" customWidth="1"/>
    <col min="14850" max="14850" width="43" style="222" bestFit="1" customWidth="1"/>
    <col min="14851" max="14851" width="29.140625" style="222" bestFit="1" customWidth="1"/>
    <col min="14852" max="14852" width="4.5703125" style="222" customWidth="1"/>
    <col min="14853" max="14853" width="18" style="222" customWidth="1"/>
    <col min="14854" max="14854" width="12.7109375" style="222" bestFit="1" customWidth="1"/>
    <col min="14855" max="15104" width="11.42578125" style="222"/>
    <col min="15105" max="15105" width="4.5703125" style="222" customWidth="1"/>
    <col min="15106" max="15106" width="43" style="222" bestFit="1" customWidth="1"/>
    <col min="15107" max="15107" width="29.140625" style="222" bestFit="1" customWidth="1"/>
    <col min="15108" max="15108" width="4.5703125" style="222" customWidth="1"/>
    <col min="15109" max="15109" width="18" style="222" customWidth="1"/>
    <col min="15110" max="15110" width="12.7109375" style="222" bestFit="1" customWidth="1"/>
    <col min="15111" max="15360" width="11.42578125" style="222"/>
    <col min="15361" max="15361" width="4.5703125" style="222" customWidth="1"/>
    <col min="15362" max="15362" width="43" style="222" bestFit="1" customWidth="1"/>
    <col min="15363" max="15363" width="29.140625" style="222" bestFit="1" customWidth="1"/>
    <col min="15364" max="15364" width="4.5703125" style="222" customWidth="1"/>
    <col min="15365" max="15365" width="18" style="222" customWidth="1"/>
    <col min="15366" max="15366" width="12.7109375" style="222" bestFit="1" customWidth="1"/>
    <col min="15367" max="15616" width="11.42578125" style="222"/>
    <col min="15617" max="15617" width="4.5703125" style="222" customWidth="1"/>
    <col min="15618" max="15618" width="43" style="222" bestFit="1" customWidth="1"/>
    <col min="15619" max="15619" width="29.140625" style="222" bestFit="1" customWidth="1"/>
    <col min="15620" max="15620" width="4.5703125" style="222" customWidth="1"/>
    <col min="15621" max="15621" width="18" style="222" customWidth="1"/>
    <col min="15622" max="15622" width="12.7109375" style="222" bestFit="1" customWidth="1"/>
    <col min="15623" max="15872" width="11.42578125" style="222"/>
    <col min="15873" max="15873" width="4.5703125" style="222" customWidth="1"/>
    <col min="15874" max="15874" width="43" style="222" bestFit="1" customWidth="1"/>
    <col min="15875" max="15875" width="29.140625" style="222" bestFit="1" customWidth="1"/>
    <col min="15876" max="15876" width="4.5703125" style="222" customWidth="1"/>
    <col min="15877" max="15877" width="18" style="222" customWidth="1"/>
    <col min="15878" max="15878" width="12.7109375" style="222" bestFit="1" customWidth="1"/>
    <col min="15879" max="16128" width="11.42578125" style="222"/>
    <col min="16129" max="16129" width="4.5703125" style="222" customWidth="1"/>
    <col min="16130" max="16130" width="43" style="222" bestFit="1" customWidth="1"/>
    <col min="16131" max="16131" width="29.140625" style="222" bestFit="1" customWidth="1"/>
    <col min="16132" max="16132" width="4.5703125" style="222" customWidth="1"/>
    <col min="16133" max="16133" width="18" style="222" customWidth="1"/>
    <col min="16134" max="16134" width="12.7109375" style="222" bestFit="1" customWidth="1"/>
    <col min="16135" max="16384" width="11.42578125" style="222"/>
  </cols>
  <sheetData>
    <row r="1" spans="2:6" ht="18" customHeight="1" x14ac:dyDescent="0.2">
      <c r="C1" s="228" t="s">
        <v>366</v>
      </c>
    </row>
    <row r="2" spans="2:6" ht="18" customHeight="1" x14ac:dyDescent="0.2">
      <c r="B2" s="549" t="s">
        <v>365</v>
      </c>
      <c r="C2" s="550"/>
      <c r="E2" s="227"/>
      <c r="F2" s="226"/>
    </row>
    <row r="3" spans="2:6" ht="18" customHeight="1" x14ac:dyDescent="0.2">
      <c r="B3" s="551" t="s">
        <v>364</v>
      </c>
      <c r="C3" s="552" t="s">
        <v>335</v>
      </c>
    </row>
    <row r="4" spans="2:6" ht="18" customHeight="1" x14ac:dyDescent="0.2">
      <c r="B4" s="551" t="s">
        <v>340</v>
      </c>
      <c r="C4" s="553">
        <v>143735</v>
      </c>
      <c r="F4" s="224"/>
    </row>
    <row r="5" spans="2:6" ht="18" customHeight="1" x14ac:dyDescent="0.2">
      <c r="B5" s="551" t="s">
        <v>339</v>
      </c>
      <c r="C5" s="553">
        <v>339601</v>
      </c>
    </row>
    <row r="6" spans="2:6" ht="18" customHeight="1" x14ac:dyDescent="0.2">
      <c r="B6" s="551" t="s">
        <v>361</v>
      </c>
      <c r="C6" s="553">
        <v>1369</v>
      </c>
    </row>
    <row r="7" spans="2:6" ht="18" customHeight="1" x14ac:dyDescent="0.2">
      <c r="B7" s="551" t="s">
        <v>363</v>
      </c>
      <c r="C7" s="554">
        <f>SUM(C4:C6)</f>
        <v>484705</v>
      </c>
    </row>
    <row r="8" spans="2:6" ht="18" customHeight="1" x14ac:dyDescent="0.2">
      <c r="B8" s="555" t="s">
        <v>362</v>
      </c>
      <c r="C8" s="552" t="s">
        <v>335</v>
      </c>
    </row>
    <row r="9" spans="2:6" ht="18" customHeight="1" x14ac:dyDescent="0.2">
      <c r="B9" s="551" t="s">
        <v>340</v>
      </c>
      <c r="C9" s="556">
        <v>98881</v>
      </c>
    </row>
    <row r="10" spans="2:6" ht="18" customHeight="1" x14ac:dyDescent="0.2">
      <c r="B10" s="551" t="s">
        <v>339</v>
      </c>
      <c r="C10" s="556">
        <v>369201</v>
      </c>
    </row>
    <row r="11" spans="2:6" ht="18" customHeight="1" x14ac:dyDescent="0.2">
      <c r="B11" s="551" t="s">
        <v>361</v>
      </c>
      <c r="C11" s="556">
        <v>1369</v>
      </c>
    </row>
    <row r="12" spans="2:6" ht="18" customHeight="1" x14ac:dyDescent="0.2">
      <c r="B12" s="551" t="s">
        <v>359</v>
      </c>
      <c r="C12" s="552">
        <f>SUM(C9:C11)</f>
        <v>469451</v>
      </c>
    </row>
    <row r="13" spans="2:6" ht="18" customHeight="1" x14ac:dyDescent="0.2">
      <c r="B13" s="555" t="s">
        <v>360</v>
      </c>
      <c r="C13" s="552" t="s">
        <v>335</v>
      </c>
    </row>
    <row r="14" spans="2:6" ht="18" customHeight="1" x14ac:dyDescent="0.2">
      <c r="B14" s="551" t="s">
        <v>340</v>
      </c>
      <c r="C14" s="556">
        <v>88044</v>
      </c>
    </row>
    <row r="15" spans="2:6" ht="18" customHeight="1" x14ac:dyDescent="0.2">
      <c r="B15" s="551" t="s">
        <v>339</v>
      </c>
      <c r="C15" s="556">
        <v>0</v>
      </c>
    </row>
    <row r="16" spans="2:6" ht="18" customHeight="1" x14ac:dyDescent="0.2">
      <c r="B16" s="551"/>
      <c r="C16" s="556"/>
    </row>
    <row r="17" spans="2:4" ht="18" customHeight="1" x14ac:dyDescent="0.2">
      <c r="B17" s="551" t="s">
        <v>359</v>
      </c>
      <c r="C17" s="552">
        <f>SUM(C14:C16)</f>
        <v>88044</v>
      </c>
    </row>
    <row r="18" spans="2:4" ht="18" customHeight="1" x14ac:dyDescent="0.2">
      <c r="B18" s="555" t="s">
        <v>358</v>
      </c>
      <c r="C18" s="552" t="s">
        <v>335</v>
      </c>
    </row>
    <row r="19" spans="2:4" ht="18" customHeight="1" x14ac:dyDescent="0.2">
      <c r="B19" s="551" t="s">
        <v>340</v>
      </c>
      <c r="C19" s="556">
        <v>26976</v>
      </c>
    </row>
    <row r="20" spans="2:4" ht="18" customHeight="1" x14ac:dyDescent="0.2">
      <c r="B20" s="551" t="s">
        <v>339</v>
      </c>
      <c r="C20" s="556">
        <v>0</v>
      </c>
    </row>
    <row r="21" spans="2:4" ht="18" customHeight="1" x14ac:dyDescent="0.2">
      <c r="B21" s="551"/>
      <c r="C21" s="556"/>
    </row>
    <row r="22" spans="2:4" ht="18" customHeight="1" x14ac:dyDescent="0.2">
      <c r="B22" s="551" t="s">
        <v>357</v>
      </c>
      <c r="C22" s="552">
        <f>SUM(C19:C21)</f>
        <v>26976</v>
      </c>
    </row>
    <row r="23" spans="2:4" ht="18" customHeight="1" x14ac:dyDescent="0.2">
      <c r="B23" s="555" t="s">
        <v>356</v>
      </c>
      <c r="C23" s="554">
        <v>1069177</v>
      </c>
      <c r="D23" s="224"/>
    </row>
    <row r="24" spans="2:4" ht="18" customHeight="1" x14ac:dyDescent="0.2">
      <c r="B24" s="557"/>
      <c r="C24" s="558"/>
    </row>
    <row r="25" spans="2:4" ht="18" customHeight="1" x14ac:dyDescent="0.2">
      <c r="B25" s="557"/>
      <c r="C25" s="558"/>
    </row>
    <row r="26" spans="2:4" ht="18" customHeight="1" x14ac:dyDescent="0.2">
      <c r="B26" s="555" t="s">
        <v>355</v>
      </c>
      <c r="C26" s="553"/>
    </row>
    <row r="27" spans="2:4" ht="18" customHeight="1" x14ac:dyDescent="0.2">
      <c r="B27" s="555" t="s">
        <v>354</v>
      </c>
      <c r="C27" s="552" t="s">
        <v>335</v>
      </c>
    </row>
    <row r="28" spans="2:4" ht="18" customHeight="1" x14ac:dyDescent="0.2">
      <c r="B28" s="551" t="s">
        <v>339</v>
      </c>
      <c r="C28" s="553">
        <v>109051</v>
      </c>
    </row>
    <row r="29" spans="2:4" ht="18" customHeight="1" x14ac:dyDescent="0.2">
      <c r="B29" s="551"/>
      <c r="C29" s="553"/>
    </row>
    <row r="30" spans="2:4" ht="18" customHeight="1" x14ac:dyDescent="0.2">
      <c r="B30" s="551" t="s">
        <v>353</v>
      </c>
      <c r="C30" s="554">
        <f>SUM(C28:C29)</f>
        <v>109051</v>
      </c>
      <c r="D30" s="224"/>
    </row>
    <row r="31" spans="2:4" ht="18" customHeight="1" x14ac:dyDescent="0.2">
      <c r="B31" s="557"/>
      <c r="C31" s="558"/>
    </row>
    <row r="32" spans="2:4" ht="18" customHeight="1" x14ac:dyDescent="0.2">
      <c r="B32" s="555" t="s">
        <v>352</v>
      </c>
      <c r="C32" s="553"/>
    </row>
    <row r="33" spans="2:4" ht="18" customHeight="1" x14ac:dyDescent="0.2">
      <c r="B33" s="555" t="s">
        <v>351</v>
      </c>
      <c r="C33" s="552" t="s">
        <v>335</v>
      </c>
    </row>
    <row r="34" spans="2:4" ht="18" customHeight="1" x14ac:dyDescent="0.2">
      <c r="B34" s="551" t="s">
        <v>340</v>
      </c>
      <c r="C34" s="553">
        <v>445</v>
      </c>
    </row>
    <row r="35" spans="2:4" ht="18" customHeight="1" x14ac:dyDescent="0.2">
      <c r="B35" s="551" t="s">
        <v>348</v>
      </c>
      <c r="C35" s="553">
        <v>6597</v>
      </c>
    </row>
    <row r="36" spans="2:4" ht="18" customHeight="1" x14ac:dyDescent="0.2">
      <c r="B36" s="551"/>
      <c r="C36" s="553"/>
    </row>
    <row r="37" spans="2:4" ht="18" customHeight="1" x14ac:dyDescent="0.2">
      <c r="B37" s="551" t="s">
        <v>350</v>
      </c>
      <c r="C37" s="554">
        <f>SUM(C34:C36)</f>
        <v>7042</v>
      </c>
    </row>
    <row r="38" spans="2:4" ht="18" customHeight="1" x14ac:dyDescent="0.2">
      <c r="B38" s="555" t="s">
        <v>349</v>
      </c>
      <c r="C38" s="552" t="s">
        <v>335</v>
      </c>
    </row>
    <row r="39" spans="2:4" ht="18" customHeight="1" x14ac:dyDescent="0.2">
      <c r="B39" s="551" t="s">
        <v>340</v>
      </c>
      <c r="C39" s="553">
        <v>38813</v>
      </c>
    </row>
    <row r="40" spans="2:4" ht="18" customHeight="1" x14ac:dyDescent="0.2">
      <c r="B40" s="551" t="s">
        <v>348</v>
      </c>
      <c r="C40" s="553">
        <v>134374</v>
      </c>
    </row>
    <row r="41" spans="2:4" ht="18" customHeight="1" x14ac:dyDescent="0.2">
      <c r="B41" s="551"/>
      <c r="C41" s="553"/>
    </row>
    <row r="42" spans="2:4" ht="18" customHeight="1" x14ac:dyDescent="0.2">
      <c r="B42" s="551" t="s">
        <v>347</v>
      </c>
      <c r="C42" s="554">
        <v>173186</v>
      </c>
    </row>
    <row r="43" spans="2:4" ht="18" customHeight="1" x14ac:dyDescent="0.2">
      <c r="B43" s="555" t="s">
        <v>346</v>
      </c>
      <c r="C43" s="554">
        <v>180229</v>
      </c>
      <c r="D43" s="224"/>
    </row>
    <row r="44" spans="2:4" ht="18" customHeight="1" x14ac:dyDescent="0.2">
      <c r="B44" s="557"/>
      <c r="C44" s="558"/>
    </row>
    <row r="45" spans="2:4" ht="18" customHeight="1" x14ac:dyDescent="0.2">
      <c r="B45" s="555" t="s">
        <v>345</v>
      </c>
      <c r="C45" s="554"/>
    </row>
    <row r="46" spans="2:4" ht="18" customHeight="1" x14ac:dyDescent="0.2">
      <c r="B46" s="551" t="s">
        <v>344</v>
      </c>
      <c r="C46" s="556" t="s">
        <v>335</v>
      </c>
    </row>
    <row r="47" spans="2:4" ht="18" customHeight="1" x14ac:dyDescent="0.2">
      <c r="B47" s="551" t="s">
        <v>339</v>
      </c>
      <c r="C47" s="553">
        <v>103531</v>
      </c>
    </row>
    <row r="48" spans="2:4" ht="18" customHeight="1" x14ac:dyDescent="0.2">
      <c r="B48" s="551"/>
      <c r="C48" s="553"/>
    </row>
    <row r="49" spans="2:4" ht="18" customHeight="1" x14ac:dyDescent="0.2">
      <c r="B49" s="555" t="s">
        <v>343</v>
      </c>
      <c r="C49" s="554">
        <f>SUM(C46:C48)</f>
        <v>103531</v>
      </c>
      <c r="D49" s="224"/>
    </row>
    <row r="50" spans="2:4" ht="18" customHeight="1" x14ac:dyDescent="0.2">
      <c r="B50" s="557"/>
      <c r="C50" s="558"/>
    </row>
    <row r="51" spans="2:4" ht="18" customHeight="1" x14ac:dyDescent="0.2">
      <c r="B51" s="555" t="s">
        <v>342</v>
      </c>
      <c r="C51" s="554"/>
    </row>
    <row r="52" spans="2:4" ht="18" customHeight="1" x14ac:dyDescent="0.2">
      <c r="B52" s="551" t="s">
        <v>341</v>
      </c>
      <c r="C52" s="552" t="s">
        <v>335</v>
      </c>
    </row>
    <row r="53" spans="2:4" ht="18" customHeight="1" x14ac:dyDescent="0.2">
      <c r="B53" s="551" t="s">
        <v>340</v>
      </c>
      <c r="C53" s="553">
        <v>86975</v>
      </c>
    </row>
    <row r="54" spans="2:4" ht="18" customHeight="1" x14ac:dyDescent="0.2">
      <c r="B54" s="551" t="s">
        <v>339</v>
      </c>
      <c r="C54" s="553">
        <v>78387</v>
      </c>
    </row>
    <row r="55" spans="2:4" ht="18" customHeight="1" x14ac:dyDescent="0.2">
      <c r="B55" s="551"/>
      <c r="C55" s="553"/>
    </row>
    <row r="56" spans="2:4" ht="18" customHeight="1" x14ac:dyDescent="0.2">
      <c r="B56" s="555" t="s">
        <v>338</v>
      </c>
      <c r="C56" s="554">
        <f>SUM(C52:C55)</f>
        <v>165362</v>
      </c>
      <c r="D56" s="224"/>
    </row>
    <row r="57" spans="2:4" ht="18" customHeight="1" x14ac:dyDescent="0.2">
      <c r="B57" s="557"/>
      <c r="C57" s="558"/>
    </row>
    <row r="58" spans="2:4" ht="18" customHeight="1" x14ac:dyDescent="0.2">
      <c r="B58" s="555" t="s">
        <v>337</v>
      </c>
      <c r="C58" s="554"/>
    </row>
    <row r="59" spans="2:4" ht="18" customHeight="1" x14ac:dyDescent="0.2">
      <c r="B59" s="551" t="s">
        <v>336</v>
      </c>
      <c r="C59" s="556" t="s">
        <v>335</v>
      </c>
    </row>
    <row r="60" spans="2:4" ht="18" customHeight="1" x14ac:dyDescent="0.2">
      <c r="B60" s="551" t="s">
        <v>334</v>
      </c>
      <c r="C60" s="553">
        <v>112085</v>
      </c>
    </row>
    <row r="61" spans="2:4" ht="18" customHeight="1" x14ac:dyDescent="0.2">
      <c r="B61" s="555" t="s">
        <v>333</v>
      </c>
      <c r="C61" s="554">
        <f>SUM(C59:C60)</f>
        <v>112085</v>
      </c>
      <c r="D61" s="224"/>
    </row>
    <row r="62" spans="2:4" ht="18" customHeight="1" x14ac:dyDescent="0.2">
      <c r="B62" s="557"/>
      <c r="C62" s="558"/>
      <c r="D62" s="223"/>
    </row>
    <row r="63" spans="2:4" ht="24" customHeight="1" x14ac:dyDescent="0.2">
      <c r="B63" s="555" t="s">
        <v>332</v>
      </c>
      <c r="C63" s="554">
        <v>1739434</v>
      </c>
      <c r="D63" s="223"/>
    </row>
    <row r="64" spans="2:4" ht="18" customHeight="1" x14ac:dyDescent="0.2">
      <c r="B64" s="557"/>
      <c r="C64" s="558"/>
      <c r="D64" s="223"/>
    </row>
    <row r="65" spans="2:4" ht="18" customHeight="1" x14ac:dyDescent="0.2">
      <c r="B65" s="557"/>
      <c r="C65" s="559"/>
      <c r="D65" s="223"/>
    </row>
    <row r="66" spans="2:4" ht="18" customHeight="1" x14ac:dyDescent="0.2">
      <c r="B66" s="557"/>
      <c r="C66" s="559"/>
      <c r="D66" s="223"/>
    </row>
    <row r="67" spans="2:4" ht="18" customHeight="1" x14ac:dyDescent="0.2">
      <c r="B67" s="557"/>
      <c r="C67" s="559"/>
      <c r="D67" s="223"/>
    </row>
    <row r="68" spans="2:4" ht="18" customHeight="1" x14ac:dyDescent="0.2">
      <c r="B68" s="557"/>
      <c r="C68" s="559"/>
      <c r="D68" s="223"/>
    </row>
    <row r="69" spans="2:4" ht="18" customHeight="1" x14ac:dyDescent="0.2">
      <c r="B69" s="557"/>
      <c r="C69" s="559"/>
      <c r="D69" s="223"/>
    </row>
    <row r="70" spans="2:4" ht="18" customHeight="1" x14ac:dyDescent="0.2">
      <c r="C70" s="223"/>
      <c r="D70" s="223"/>
    </row>
    <row r="71" spans="2:4" ht="18" customHeight="1" x14ac:dyDescent="0.2">
      <c r="B71" s="226"/>
      <c r="C71" s="225"/>
      <c r="D71" s="223"/>
    </row>
    <row r="72" spans="2:4" ht="18" customHeight="1" x14ac:dyDescent="0.2">
      <c r="C72" s="223"/>
      <c r="D72" s="223"/>
    </row>
    <row r="73" spans="2:4" ht="18" customHeight="1" x14ac:dyDescent="0.2">
      <c r="D73" s="223"/>
    </row>
    <row r="74" spans="2:4" ht="18" customHeight="1" x14ac:dyDescent="0.2">
      <c r="D74" s="223"/>
    </row>
    <row r="75" spans="2:4" ht="18" customHeight="1" x14ac:dyDescent="0.2">
      <c r="D75" s="223"/>
    </row>
  </sheetData>
  <mergeCells count="1">
    <mergeCell ref="B2:C2"/>
  </mergeCells>
  <printOptions horizontalCentered="1"/>
  <pageMargins left="0.70866141732283472" right="0.36" top="1.1417322834645669" bottom="0.59" header="0.23" footer="0.31496062992125984"/>
  <pageSetup paperSize="9" scale="80" orientation="portrait" r:id="rId1"/>
  <headerFooter>
    <oddHeader>&amp;L         &amp;G&amp;C&amp;"-,Negrita"Gerencia Técnica
Sub Gerencia de Core y Redes de Acceso
Departamento de Conmutación</oddHeader>
  </headerFooter>
  <rowBreaks count="1" manualBreakCount="1">
    <brk id="5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2"/>
  <sheetViews>
    <sheetView workbookViewId="0">
      <selection activeCell="F12" sqref="F12"/>
    </sheetView>
  </sheetViews>
  <sheetFormatPr baseColWidth="10" defaultRowHeight="15" x14ac:dyDescent="0.25"/>
  <cols>
    <col min="1" max="1" width="9" style="230" customWidth="1"/>
    <col min="2" max="2" width="46.85546875" customWidth="1"/>
    <col min="3" max="3" width="16.7109375" bestFit="1" customWidth="1"/>
    <col min="4" max="4" width="19.28515625" bestFit="1" customWidth="1"/>
    <col min="7" max="7" width="12" bestFit="1" customWidth="1"/>
  </cols>
  <sheetData>
    <row r="2" spans="1:4" ht="18.75" x14ac:dyDescent="0.3">
      <c r="A2" s="529" t="s">
        <v>394</v>
      </c>
      <c r="B2" s="529"/>
      <c r="C2" s="529"/>
      <c r="D2" s="529"/>
    </row>
    <row r="4" spans="1:4" ht="34.5" customHeight="1" x14ac:dyDescent="0.25">
      <c r="A4" s="560" t="s">
        <v>393</v>
      </c>
      <c r="B4" s="561" t="s">
        <v>392</v>
      </c>
      <c r="C4" s="562" t="s">
        <v>907</v>
      </c>
      <c r="D4" s="562" t="s">
        <v>931</v>
      </c>
    </row>
    <row r="5" spans="1:4" x14ac:dyDescent="0.25">
      <c r="A5" s="563">
        <v>1</v>
      </c>
      <c r="B5" s="564" t="s">
        <v>391</v>
      </c>
      <c r="C5" s="565">
        <v>2626921</v>
      </c>
      <c r="D5" s="565">
        <f t="shared" ref="D5:D27" si="0">A5*C5</f>
        <v>2626921</v>
      </c>
    </row>
    <row r="6" spans="1:4" x14ac:dyDescent="0.25">
      <c r="A6" s="563">
        <v>1</v>
      </c>
      <c r="B6" s="564" t="s">
        <v>390</v>
      </c>
      <c r="C6" s="565">
        <v>1030496</v>
      </c>
      <c r="D6" s="565">
        <f t="shared" si="0"/>
        <v>1030496</v>
      </c>
    </row>
    <row r="7" spans="1:4" x14ac:dyDescent="0.25">
      <c r="A7" s="563">
        <v>2</v>
      </c>
      <c r="B7" s="564" t="s">
        <v>389</v>
      </c>
      <c r="C7" s="565">
        <v>1176003</v>
      </c>
      <c r="D7" s="565">
        <f t="shared" si="0"/>
        <v>2352006</v>
      </c>
    </row>
    <row r="8" spans="1:4" x14ac:dyDescent="0.25">
      <c r="A8" s="563">
        <v>1</v>
      </c>
      <c r="B8" s="564" t="s">
        <v>388</v>
      </c>
      <c r="C8" s="565">
        <v>686998</v>
      </c>
      <c r="D8" s="565">
        <f t="shared" si="0"/>
        <v>686998</v>
      </c>
    </row>
    <row r="9" spans="1:4" x14ac:dyDescent="0.25">
      <c r="A9" s="563">
        <v>1</v>
      </c>
      <c r="B9" s="564" t="s">
        <v>387</v>
      </c>
      <c r="C9" s="565">
        <v>1283897</v>
      </c>
      <c r="D9" s="565">
        <f t="shared" si="0"/>
        <v>1283897</v>
      </c>
    </row>
    <row r="10" spans="1:4" x14ac:dyDescent="0.25">
      <c r="A10" s="563">
        <v>1</v>
      </c>
      <c r="B10" s="564" t="s">
        <v>386</v>
      </c>
      <c r="C10" s="565">
        <v>779489</v>
      </c>
      <c r="D10" s="565">
        <f t="shared" si="0"/>
        <v>779489</v>
      </c>
    </row>
    <row r="11" spans="1:4" x14ac:dyDescent="0.25">
      <c r="A11" s="563">
        <v>1</v>
      </c>
      <c r="B11" s="564" t="s">
        <v>385</v>
      </c>
      <c r="C11" s="565">
        <v>723009</v>
      </c>
      <c r="D11" s="565">
        <f t="shared" si="0"/>
        <v>723009</v>
      </c>
    </row>
    <row r="12" spans="1:4" x14ac:dyDescent="0.25">
      <c r="A12" s="563">
        <v>4</v>
      </c>
      <c r="B12" s="564" t="s">
        <v>384</v>
      </c>
      <c r="C12" s="565">
        <v>53200</v>
      </c>
      <c r="D12" s="565">
        <f t="shared" si="0"/>
        <v>212800</v>
      </c>
    </row>
    <row r="13" spans="1:4" x14ac:dyDescent="0.25">
      <c r="A13" s="563">
        <v>8</v>
      </c>
      <c r="B13" s="564" t="s">
        <v>383</v>
      </c>
      <c r="C13" s="565">
        <v>53200</v>
      </c>
      <c r="D13" s="565">
        <f t="shared" si="0"/>
        <v>425600</v>
      </c>
    </row>
    <row r="14" spans="1:4" x14ac:dyDescent="0.25">
      <c r="A14" s="563">
        <v>1</v>
      </c>
      <c r="B14" s="564" t="s">
        <v>382</v>
      </c>
      <c r="C14" s="565">
        <v>6760168</v>
      </c>
      <c r="D14" s="565">
        <f t="shared" si="0"/>
        <v>6760168</v>
      </c>
    </row>
    <row r="15" spans="1:4" x14ac:dyDescent="0.25">
      <c r="A15" s="563">
        <v>3</v>
      </c>
      <c r="B15" s="564" t="s">
        <v>381</v>
      </c>
      <c r="C15" s="565">
        <v>3083042</v>
      </c>
      <c r="D15" s="565">
        <f t="shared" si="0"/>
        <v>9249126</v>
      </c>
    </row>
    <row r="16" spans="1:4" x14ac:dyDescent="0.25">
      <c r="A16" s="563">
        <v>1</v>
      </c>
      <c r="B16" s="564" t="s">
        <v>380</v>
      </c>
      <c r="C16" s="565">
        <v>1061467</v>
      </c>
      <c r="D16" s="565">
        <f t="shared" si="0"/>
        <v>1061467</v>
      </c>
    </row>
    <row r="17" spans="1:7" x14ac:dyDescent="0.25">
      <c r="A17" s="563">
        <v>3</v>
      </c>
      <c r="B17" s="564" t="s">
        <v>379</v>
      </c>
      <c r="C17" s="565">
        <v>433597</v>
      </c>
      <c r="D17" s="565">
        <f t="shared" si="0"/>
        <v>1300791</v>
      </c>
    </row>
    <row r="18" spans="1:7" x14ac:dyDescent="0.25">
      <c r="A18" s="563">
        <v>2</v>
      </c>
      <c r="B18" s="564" t="s">
        <v>378</v>
      </c>
      <c r="C18" s="565">
        <v>3730622</v>
      </c>
      <c r="D18" s="565">
        <f t="shared" si="0"/>
        <v>7461244</v>
      </c>
    </row>
    <row r="19" spans="1:7" x14ac:dyDescent="0.25">
      <c r="A19" s="563">
        <v>6</v>
      </c>
      <c r="B19" s="564" t="s">
        <v>377</v>
      </c>
      <c r="C19" s="565">
        <v>1165643</v>
      </c>
      <c r="D19" s="565">
        <f t="shared" si="0"/>
        <v>6993858</v>
      </c>
    </row>
    <row r="20" spans="1:7" x14ac:dyDescent="0.25">
      <c r="A20" s="563">
        <v>2</v>
      </c>
      <c r="B20" s="564" t="s">
        <v>376</v>
      </c>
      <c r="C20" s="565">
        <v>4758303</v>
      </c>
      <c r="D20" s="565">
        <f t="shared" si="0"/>
        <v>9516606</v>
      </c>
    </row>
    <row r="21" spans="1:7" x14ac:dyDescent="0.25">
      <c r="A21" s="563">
        <v>0</v>
      </c>
      <c r="B21" s="564" t="s">
        <v>375</v>
      </c>
      <c r="C21" s="565">
        <v>7221550</v>
      </c>
      <c r="D21" s="565">
        <f t="shared" si="0"/>
        <v>0</v>
      </c>
    </row>
    <row r="22" spans="1:7" x14ac:dyDescent="0.25">
      <c r="A22" s="563">
        <f>21*3+14</f>
        <v>77</v>
      </c>
      <c r="B22" s="564" t="s">
        <v>374</v>
      </c>
      <c r="C22" s="565">
        <v>2864428</v>
      </c>
      <c r="D22" s="565">
        <f t="shared" si="0"/>
        <v>220560956</v>
      </c>
      <c r="F22" s="232"/>
      <c r="G22" s="232"/>
    </row>
    <row r="23" spans="1:7" x14ac:dyDescent="0.25">
      <c r="A23" s="563">
        <v>0</v>
      </c>
      <c r="B23" s="564" t="s">
        <v>373</v>
      </c>
      <c r="C23" s="565">
        <v>3455149</v>
      </c>
      <c r="D23" s="565">
        <f t="shared" si="0"/>
        <v>0</v>
      </c>
    </row>
    <row r="24" spans="1:7" x14ac:dyDescent="0.25">
      <c r="A24" s="563">
        <v>1</v>
      </c>
      <c r="B24" s="564" t="s">
        <v>372</v>
      </c>
      <c r="C24" s="565">
        <v>763018</v>
      </c>
      <c r="D24" s="565">
        <f t="shared" si="0"/>
        <v>763018</v>
      </c>
    </row>
    <row r="25" spans="1:7" x14ac:dyDescent="0.25">
      <c r="A25" s="563">
        <v>2</v>
      </c>
      <c r="B25" s="564" t="s">
        <v>371</v>
      </c>
      <c r="C25" s="565">
        <v>717969</v>
      </c>
      <c r="D25" s="565">
        <f t="shared" si="0"/>
        <v>1435938</v>
      </c>
    </row>
    <row r="26" spans="1:7" x14ac:dyDescent="0.25">
      <c r="A26" s="563">
        <v>4</v>
      </c>
      <c r="B26" s="564" t="s">
        <v>370</v>
      </c>
      <c r="C26" s="565">
        <v>208352</v>
      </c>
      <c r="D26" s="565">
        <f t="shared" si="0"/>
        <v>833408</v>
      </c>
    </row>
    <row r="27" spans="1:7" x14ac:dyDescent="0.25">
      <c r="A27" s="563">
        <v>25</v>
      </c>
      <c r="B27" s="564" t="s">
        <v>369</v>
      </c>
      <c r="C27" s="565">
        <v>3754264</v>
      </c>
      <c r="D27" s="565">
        <f t="shared" si="0"/>
        <v>93856600</v>
      </c>
    </row>
    <row r="28" spans="1:7" ht="15.75" x14ac:dyDescent="0.25">
      <c r="A28" s="566"/>
      <c r="B28" s="567"/>
      <c r="C28" s="567"/>
      <c r="D28" s="568">
        <f>SUM(D5:D27)</f>
        <v>369914396</v>
      </c>
    </row>
    <row r="30" spans="1:7" x14ac:dyDescent="0.25">
      <c r="A30" s="230">
        <v>34</v>
      </c>
      <c r="B30" t="s">
        <v>368</v>
      </c>
      <c r="C30" s="422" t="s">
        <v>932</v>
      </c>
      <c r="D30" s="423">
        <f>A30*D28</f>
        <v>12577089464</v>
      </c>
    </row>
    <row r="32" spans="1:7" x14ac:dyDescent="0.25">
      <c r="D32" s="231"/>
    </row>
  </sheetData>
  <mergeCells count="1">
    <mergeCell ref="A2:D2"/>
  </mergeCells>
  <printOptions horizontalCentered="1"/>
  <pageMargins left="0.39370078740157483" right="0.27559055118110237" top="1.5" bottom="0.74803149606299213" header="0.38" footer="0.31496062992125984"/>
  <pageSetup paperSize="9" scale="95" orientation="portrait" r:id="rId1"/>
  <headerFooter>
    <oddHeader>&amp;L&amp;G&amp;C&amp;"-,Negrita"&amp;12Gerencia Técnica
Sub Gerencia de Core y Redes de Acceso
Departamento de Conmutación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1"/>
  <sheetViews>
    <sheetView workbookViewId="0">
      <selection activeCell="B7" sqref="B7"/>
    </sheetView>
  </sheetViews>
  <sheetFormatPr baseColWidth="10" defaultRowHeight="15" x14ac:dyDescent="0.25"/>
  <cols>
    <col min="1" max="1" width="11.28515625" style="230" customWidth="1"/>
    <col min="2" max="2" width="51.5703125" customWidth="1"/>
    <col min="3" max="4" width="21.5703125" customWidth="1"/>
  </cols>
  <sheetData>
    <row r="2" spans="1:4" ht="18.75" x14ac:dyDescent="0.3">
      <c r="A2" s="529" t="s">
        <v>515</v>
      </c>
      <c r="B2" s="529"/>
      <c r="C2" s="529"/>
      <c r="D2" s="529"/>
    </row>
    <row r="4" spans="1:4" s="295" customFormat="1" ht="30" x14ac:dyDescent="0.25">
      <c r="A4" s="560" t="s">
        <v>393</v>
      </c>
      <c r="B4" s="561" t="s">
        <v>392</v>
      </c>
      <c r="C4" s="562" t="s">
        <v>907</v>
      </c>
      <c r="D4" s="562" t="s">
        <v>908</v>
      </c>
    </row>
    <row r="5" spans="1:4" ht="18" customHeight="1" x14ac:dyDescent="0.25">
      <c r="A5" s="563">
        <v>1</v>
      </c>
      <c r="B5" s="564" t="s">
        <v>514</v>
      </c>
      <c r="C5" s="565">
        <v>53118655</v>
      </c>
      <c r="D5" s="565">
        <f t="shared" ref="D5:D26" si="0">A5*C5</f>
        <v>53118655</v>
      </c>
    </row>
    <row r="6" spans="1:4" ht="18" customHeight="1" x14ac:dyDescent="0.25">
      <c r="A6" s="563">
        <v>2</v>
      </c>
      <c r="B6" s="564" t="s">
        <v>389</v>
      </c>
      <c r="C6" s="565">
        <v>1176003</v>
      </c>
      <c r="D6" s="565">
        <f t="shared" si="0"/>
        <v>2352006</v>
      </c>
    </row>
    <row r="7" spans="1:4" ht="18" customHeight="1" x14ac:dyDescent="0.25">
      <c r="A7" s="563">
        <v>1</v>
      </c>
      <c r="B7" s="564" t="s">
        <v>382</v>
      </c>
      <c r="C7" s="565">
        <v>6760168</v>
      </c>
      <c r="D7" s="565">
        <f t="shared" si="0"/>
        <v>6760168</v>
      </c>
    </row>
    <row r="8" spans="1:4" ht="18" customHeight="1" x14ac:dyDescent="0.25">
      <c r="A8" s="563">
        <v>1</v>
      </c>
      <c r="B8" s="564" t="s">
        <v>381</v>
      </c>
      <c r="C8" s="565">
        <v>3083042</v>
      </c>
      <c r="D8" s="565">
        <f t="shared" si="0"/>
        <v>3083042</v>
      </c>
    </row>
    <row r="9" spans="1:4" ht="18" customHeight="1" x14ac:dyDescent="0.25">
      <c r="A9" s="563">
        <v>1</v>
      </c>
      <c r="B9" s="564" t="s">
        <v>380</v>
      </c>
      <c r="C9" s="565">
        <v>1061467</v>
      </c>
      <c r="D9" s="565">
        <f t="shared" si="0"/>
        <v>1061467</v>
      </c>
    </row>
    <row r="10" spans="1:4" ht="18" customHeight="1" x14ac:dyDescent="0.25">
      <c r="A10" s="563">
        <v>1</v>
      </c>
      <c r="B10" s="564" t="s">
        <v>379</v>
      </c>
      <c r="C10" s="565">
        <v>433597</v>
      </c>
      <c r="D10" s="565">
        <f t="shared" si="0"/>
        <v>433597</v>
      </c>
    </row>
    <row r="11" spans="1:4" ht="18" customHeight="1" x14ac:dyDescent="0.25">
      <c r="A11" s="563">
        <v>2</v>
      </c>
      <c r="B11" s="564" t="s">
        <v>378</v>
      </c>
      <c r="C11" s="565">
        <v>3730622</v>
      </c>
      <c r="D11" s="565">
        <f t="shared" si="0"/>
        <v>7461244</v>
      </c>
    </row>
    <row r="12" spans="1:4" ht="18" customHeight="1" x14ac:dyDescent="0.25">
      <c r="A12" s="563">
        <v>2</v>
      </c>
      <c r="B12" s="564" t="s">
        <v>377</v>
      </c>
      <c r="C12" s="565">
        <v>1165643</v>
      </c>
      <c r="D12" s="565">
        <f t="shared" si="0"/>
        <v>2331286</v>
      </c>
    </row>
    <row r="13" spans="1:4" ht="18" customHeight="1" x14ac:dyDescent="0.25">
      <c r="A13" s="563">
        <v>2</v>
      </c>
      <c r="B13" s="564" t="s">
        <v>376</v>
      </c>
      <c r="C13" s="565">
        <v>4758303</v>
      </c>
      <c r="D13" s="565">
        <f t="shared" si="0"/>
        <v>9516606</v>
      </c>
    </row>
    <row r="14" spans="1:4" ht="18" customHeight="1" x14ac:dyDescent="0.25">
      <c r="A14" s="563">
        <v>1</v>
      </c>
      <c r="B14" s="564" t="s">
        <v>375</v>
      </c>
      <c r="C14" s="565">
        <v>7221550</v>
      </c>
      <c r="D14" s="565">
        <f t="shared" si="0"/>
        <v>7221550</v>
      </c>
    </row>
    <row r="15" spans="1:4" ht="18" customHeight="1" x14ac:dyDescent="0.25">
      <c r="A15" s="563">
        <f>14+8</f>
        <v>22</v>
      </c>
      <c r="B15" s="564" t="s">
        <v>374</v>
      </c>
      <c r="C15" s="565">
        <v>2864428</v>
      </c>
      <c r="D15" s="565">
        <f t="shared" si="0"/>
        <v>63017416</v>
      </c>
    </row>
    <row r="16" spans="1:4" ht="18" customHeight="1" x14ac:dyDescent="0.25">
      <c r="A16" s="563">
        <v>5</v>
      </c>
      <c r="B16" s="564" t="s">
        <v>373</v>
      </c>
      <c r="C16" s="565">
        <v>3455149</v>
      </c>
      <c r="D16" s="565">
        <f t="shared" si="0"/>
        <v>17275745</v>
      </c>
    </row>
    <row r="17" spans="1:4" ht="18" customHeight="1" x14ac:dyDescent="0.25">
      <c r="A17" s="563">
        <v>1</v>
      </c>
      <c r="B17" s="564" t="s">
        <v>372</v>
      </c>
      <c r="C17" s="565">
        <v>763018</v>
      </c>
      <c r="D17" s="565">
        <f t="shared" si="0"/>
        <v>763018</v>
      </c>
    </row>
    <row r="18" spans="1:4" ht="18" customHeight="1" x14ac:dyDescent="0.25">
      <c r="A18" s="563">
        <v>2</v>
      </c>
      <c r="B18" s="564" t="s">
        <v>371</v>
      </c>
      <c r="C18" s="565">
        <v>717969</v>
      </c>
      <c r="D18" s="565">
        <f t="shared" si="0"/>
        <v>1435938</v>
      </c>
    </row>
    <row r="19" spans="1:4" ht="18" customHeight="1" x14ac:dyDescent="0.25">
      <c r="A19" s="563">
        <v>2</v>
      </c>
      <c r="B19" s="564" t="s">
        <v>370</v>
      </c>
      <c r="C19" s="565">
        <v>208352</v>
      </c>
      <c r="D19" s="565">
        <f t="shared" si="0"/>
        <v>416704</v>
      </c>
    </row>
    <row r="20" spans="1:4" ht="18" customHeight="1" x14ac:dyDescent="0.25">
      <c r="A20" s="563">
        <v>1</v>
      </c>
      <c r="B20" s="564" t="s">
        <v>513</v>
      </c>
      <c r="C20" s="565">
        <v>837924</v>
      </c>
      <c r="D20" s="565">
        <f t="shared" si="0"/>
        <v>837924</v>
      </c>
    </row>
    <row r="21" spans="1:4" ht="18" customHeight="1" x14ac:dyDescent="0.25">
      <c r="A21" s="563">
        <v>1</v>
      </c>
      <c r="B21" s="564" t="s">
        <v>512</v>
      </c>
      <c r="C21" s="565">
        <v>1729561</v>
      </c>
      <c r="D21" s="565">
        <f t="shared" si="0"/>
        <v>1729561</v>
      </c>
    </row>
    <row r="22" spans="1:4" ht="18" customHeight="1" x14ac:dyDescent="0.25">
      <c r="A22" s="563">
        <v>1</v>
      </c>
      <c r="B22" s="564" t="s">
        <v>511</v>
      </c>
      <c r="C22" s="565">
        <v>254242</v>
      </c>
      <c r="D22" s="565">
        <f t="shared" si="0"/>
        <v>254242</v>
      </c>
    </row>
    <row r="23" spans="1:4" ht="18" customHeight="1" x14ac:dyDescent="0.25">
      <c r="A23" s="563">
        <v>1</v>
      </c>
      <c r="B23" s="564" t="s">
        <v>510</v>
      </c>
      <c r="C23" s="565">
        <v>1585307</v>
      </c>
      <c r="D23" s="565">
        <f t="shared" si="0"/>
        <v>1585307</v>
      </c>
    </row>
    <row r="24" spans="1:4" ht="18" customHeight="1" x14ac:dyDescent="0.25">
      <c r="A24" s="563">
        <v>8</v>
      </c>
      <c r="B24" s="564" t="s">
        <v>509</v>
      </c>
      <c r="C24" s="565">
        <v>576540</v>
      </c>
      <c r="D24" s="565">
        <f t="shared" si="0"/>
        <v>4612320</v>
      </c>
    </row>
    <row r="25" spans="1:4" ht="18" customHeight="1" x14ac:dyDescent="0.25">
      <c r="A25" s="563">
        <v>4</v>
      </c>
      <c r="B25" s="564" t="s">
        <v>508</v>
      </c>
      <c r="C25" s="565">
        <v>576540</v>
      </c>
      <c r="D25" s="565">
        <f t="shared" si="0"/>
        <v>2306160</v>
      </c>
    </row>
    <row r="26" spans="1:4" ht="18" customHeight="1" x14ac:dyDescent="0.25">
      <c r="A26" s="563">
        <v>1</v>
      </c>
      <c r="B26" s="564" t="s">
        <v>507</v>
      </c>
      <c r="C26" s="565">
        <v>5571843</v>
      </c>
      <c r="D26" s="565">
        <f t="shared" si="0"/>
        <v>5571843</v>
      </c>
    </row>
    <row r="27" spans="1:4" ht="15.75" x14ac:dyDescent="0.25">
      <c r="A27" s="566"/>
      <c r="B27" s="567"/>
      <c r="C27" s="567"/>
      <c r="D27" s="568">
        <f>SUM(D5:D26)</f>
        <v>193145799</v>
      </c>
    </row>
    <row r="29" spans="1:4" x14ac:dyDescent="0.25">
      <c r="A29" s="412">
        <v>27</v>
      </c>
      <c r="B29" s="413" t="s">
        <v>506</v>
      </c>
      <c r="C29" s="414" t="s">
        <v>906</v>
      </c>
      <c r="D29" s="411">
        <f>A29*D27</f>
        <v>5214936573</v>
      </c>
    </row>
    <row r="31" spans="1:4" x14ac:dyDescent="0.25">
      <c r="D31" s="232"/>
    </row>
  </sheetData>
  <mergeCells count="1">
    <mergeCell ref="A2:D2"/>
  </mergeCells>
  <printOptions horizontalCentered="1"/>
  <pageMargins left="0.31496062992125984" right="0.27559055118110237" top="1.1417322834645669" bottom="0.74803149606299213" header="0.31496062992125984" footer="0.31496062992125984"/>
  <pageSetup paperSize="9" scale="80" orientation="portrait" r:id="rId1"/>
  <headerFooter>
    <oddHeader>&amp;L                                      &amp;G&amp;C&amp;"-,Negrita"&amp;12Gerencia Técnica
Sub Gerencia de Core y Redes de Acceso
Departamento de Conmutación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D18" sqref="D18"/>
    </sheetView>
  </sheetViews>
  <sheetFormatPr baseColWidth="10" defaultRowHeight="15" x14ac:dyDescent="0.25"/>
  <cols>
    <col min="1" max="1" width="6.28515625" style="405" customWidth="1"/>
    <col min="2" max="2" width="48.85546875" customWidth="1"/>
    <col min="4" max="4" width="23.5703125" customWidth="1"/>
    <col min="5" max="5" width="15.42578125" customWidth="1"/>
    <col min="6" max="6" width="12.42578125" customWidth="1"/>
    <col min="7" max="7" width="15" customWidth="1"/>
    <col min="8" max="8" width="14.42578125" customWidth="1"/>
  </cols>
  <sheetData>
    <row r="1" spans="1:8" ht="57" customHeight="1" x14ac:dyDescent="0.25">
      <c r="A1" s="409" t="s">
        <v>905</v>
      </c>
      <c r="B1" s="572" t="s">
        <v>903</v>
      </c>
      <c r="C1" s="572" t="s">
        <v>892</v>
      </c>
      <c r="D1" s="572" t="s">
        <v>925</v>
      </c>
      <c r="E1" s="417" t="s">
        <v>926</v>
      </c>
      <c r="F1" s="418" t="s">
        <v>927</v>
      </c>
      <c r="G1" s="417" t="s">
        <v>928</v>
      </c>
      <c r="H1" s="418" t="s">
        <v>929</v>
      </c>
    </row>
    <row r="2" spans="1:8" ht="51" customHeight="1" x14ac:dyDescent="0.25">
      <c r="A2" s="394">
        <v>1</v>
      </c>
      <c r="B2" s="397" t="s">
        <v>902</v>
      </c>
      <c r="C2" s="397" t="s">
        <v>904</v>
      </c>
      <c r="D2" s="408">
        <v>5550000000</v>
      </c>
      <c r="E2" s="397"/>
      <c r="F2" s="397" t="s">
        <v>933</v>
      </c>
      <c r="G2" s="398" t="s">
        <v>930</v>
      </c>
      <c r="H2" s="398" t="s">
        <v>934</v>
      </c>
    </row>
    <row r="3" spans="1:8" x14ac:dyDescent="0.25">
      <c r="A3" s="404"/>
      <c r="B3" s="403"/>
      <c r="C3" s="403"/>
      <c r="D3" s="410"/>
    </row>
    <row r="9" spans="1:8" x14ac:dyDescent="0.25">
      <c r="D9" s="406"/>
    </row>
    <row r="13" spans="1:8" ht="63" customHeight="1" x14ac:dyDescent="0.25">
      <c r="A13" s="548"/>
      <c r="B13" s="548"/>
      <c r="C13" s="548"/>
    </row>
  </sheetData>
  <mergeCells count="1">
    <mergeCell ref="A13:C13"/>
  </mergeCells>
  <pageMargins left="0.79" right="0.11811023622047245" top="0.74803149606299213" bottom="0.74803149606299213" header="0.31496062992125984" footer="0.31496062992125984"/>
  <pageSetup paperSize="9" scale="60" orientation="portrait" horizontalDpi="300" verticalDpi="300" r:id="rId1"/>
  <headerFooter>
    <oddHeader>&amp;CGERENCIA TECNICA
SUB GERENCIA DE CORE Y REDES DE ACCESO
DPTO. CONMUTACION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workbookViewId="0">
      <selection activeCell="D4" sqref="D4:D9"/>
    </sheetView>
  </sheetViews>
  <sheetFormatPr baseColWidth="10" defaultRowHeight="15" x14ac:dyDescent="0.25"/>
  <cols>
    <col min="1" max="1" width="5.42578125" customWidth="1"/>
    <col min="2" max="2" width="25.85546875" customWidth="1"/>
    <col min="3" max="3" width="19.85546875" customWidth="1"/>
    <col min="4" max="4" width="17.42578125" customWidth="1"/>
    <col min="5" max="5" width="13.28515625" customWidth="1"/>
    <col min="7" max="7" width="28.85546875" customWidth="1"/>
    <col min="8" max="8" width="17" customWidth="1"/>
  </cols>
  <sheetData>
    <row r="3" spans="1:8" ht="60" x14ac:dyDescent="0.25">
      <c r="A3" s="409" t="s">
        <v>891</v>
      </c>
      <c r="B3" s="409" t="s">
        <v>924</v>
      </c>
      <c r="C3" s="409" t="s">
        <v>892</v>
      </c>
      <c r="D3" s="415" t="s">
        <v>923</v>
      </c>
      <c r="E3" s="417" t="s">
        <v>926</v>
      </c>
      <c r="F3" s="418" t="s">
        <v>927</v>
      </c>
      <c r="G3" s="417" t="s">
        <v>928</v>
      </c>
      <c r="H3" s="418" t="s">
        <v>929</v>
      </c>
    </row>
    <row r="4" spans="1:8" ht="30" x14ac:dyDescent="0.25">
      <c r="A4" s="394">
        <v>1</v>
      </c>
      <c r="B4" s="398" t="s">
        <v>893</v>
      </c>
      <c r="C4" s="416" t="s">
        <v>894</v>
      </c>
      <c r="D4" s="573">
        <v>998461530</v>
      </c>
      <c r="E4" s="229"/>
      <c r="F4" s="229"/>
      <c r="G4" s="397" t="s">
        <v>936</v>
      </c>
      <c r="H4" s="397" t="s">
        <v>937</v>
      </c>
    </row>
    <row r="5" spans="1:8" ht="75" x14ac:dyDescent="0.25">
      <c r="A5" s="394">
        <v>2</v>
      </c>
      <c r="B5" s="398" t="s">
        <v>939</v>
      </c>
      <c r="C5" s="397" t="s">
        <v>895</v>
      </c>
      <c r="D5" s="574">
        <f>420675*5700</f>
        <v>2397847500</v>
      </c>
      <c r="E5" s="229"/>
      <c r="F5" s="229"/>
      <c r="G5" s="400" t="s">
        <v>943</v>
      </c>
      <c r="H5" s="397" t="s">
        <v>935</v>
      </c>
    </row>
    <row r="6" spans="1:8" ht="45" x14ac:dyDescent="0.25">
      <c r="A6" s="394">
        <v>3</v>
      </c>
      <c r="B6" s="400" t="s">
        <v>900</v>
      </c>
      <c r="C6" s="397" t="s">
        <v>901</v>
      </c>
      <c r="D6" s="574">
        <f>1267899536+189162171</f>
        <v>1457061707</v>
      </c>
      <c r="E6" s="229"/>
      <c r="F6" s="229"/>
      <c r="G6" s="400" t="s">
        <v>944</v>
      </c>
      <c r="H6" s="229"/>
    </row>
    <row r="7" spans="1:8" ht="30" x14ac:dyDescent="0.25">
      <c r="A7" s="394">
        <v>4</v>
      </c>
      <c r="B7" s="398" t="s">
        <v>896</v>
      </c>
      <c r="C7" s="397" t="s">
        <v>897</v>
      </c>
      <c r="D7" s="574">
        <f>210658.18*5700</f>
        <v>1200751626</v>
      </c>
      <c r="E7" s="229"/>
      <c r="F7" s="229"/>
      <c r="G7" s="398"/>
      <c r="H7" s="229"/>
    </row>
    <row r="8" spans="1:8" ht="30" x14ac:dyDescent="0.25">
      <c r="A8" s="394">
        <v>5</v>
      </c>
      <c r="B8" s="398" t="s">
        <v>898</v>
      </c>
      <c r="C8" s="397" t="s">
        <v>899</v>
      </c>
      <c r="D8" s="574">
        <f>2800*5700</f>
        <v>15960000</v>
      </c>
      <c r="E8" s="229"/>
      <c r="F8" s="229"/>
      <c r="G8" s="400" t="s">
        <v>938</v>
      </c>
      <c r="H8" s="229"/>
    </row>
    <row r="9" spans="1:8" ht="45" x14ac:dyDescent="0.25">
      <c r="A9" s="394">
        <v>6</v>
      </c>
      <c r="B9" s="398" t="s">
        <v>945</v>
      </c>
      <c r="C9" s="397" t="s">
        <v>897</v>
      </c>
      <c r="D9" s="575" t="s">
        <v>920</v>
      </c>
      <c r="E9" s="399">
        <f>505630*5700</f>
        <v>2882091000</v>
      </c>
      <c r="F9" s="229"/>
      <c r="G9" s="398" t="s">
        <v>936</v>
      </c>
      <c r="H9" s="229"/>
    </row>
    <row r="14" spans="1:8" x14ac:dyDescent="0.25">
      <c r="G14" s="427"/>
      <c r="H14" s="427"/>
    </row>
    <row r="15" spans="1:8" x14ac:dyDescent="0.25">
      <c r="G15" s="427"/>
      <c r="H15" s="427"/>
    </row>
    <row r="16" spans="1:8" x14ac:dyDescent="0.25">
      <c r="G16" s="427"/>
      <c r="H16" s="427"/>
    </row>
    <row r="17" spans="7:8" x14ac:dyDescent="0.25">
      <c r="G17" s="427"/>
      <c r="H17" s="427"/>
    </row>
    <row r="18" spans="7:8" x14ac:dyDescent="0.25">
      <c r="G18" s="427"/>
    </row>
    <row r="19" spans="7:8" x14ac:dyDescent="0.25">
      <c r="G19" s="427"/>
    </row>
    <row r="20" spans="7:8" x14ac:dyDescent="0.25">
      <c r="G20" s="427"/>
    </row>
    <row r="21" spans="7:8" x14ac:dyDescent="0.25">
      <c r="G21" s="427"/>
    </row>
    <row r="22" spans="7:8" x14ac:dyDescent="0.25">
      <c r="G22" s="427"/>
    </row>
  </sheetData>
  <printOptions horizontalCentered="1"/>
  <pageMargins left="0.11811023622047245" right="0.11811023622047245" top="0.74803149606299213" bottom="0.74803149606299213" header="0.31496062992125984" footer="0.31496062992125984"/>
  <pageSetup paperSize="9" scale="70" orientation="portrait" horizontalDpi="300" verticalDpi="300" r:id="rId1"/>
  <headerFooter>
    <oddHeader>&amp;CGERENCIA TECNICA
SUBGERENCIA DE CORE Y REDES DE ACCESO
DPTO. CONMUTACIÓN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5</vt:i4>
      </vt:variant>
    </vt:vector>
  </HeadingPairs>
  <TitlesOfParts>
    <vt:vector size="19" baseType="lpstr">
      <vt:lpstr>Precios EWSD</vt:lpstr>
      <vt:lpstr>Precios Servidores Node C.</vt:lpstr>
      <vt:lpstr>Precios IMS</vt:lpstr>
      <vt:lpstr>Precios MSAN IMS </vt:lpstr>
      <vt:lpstr>Precios Central NGN ALU</vt:lpstr>
      <vt:lpstr>PRECIOS NODOS NGN ALU-INDOOR</vt:lpstr>
      <vt:lpstr>Precios Nodos NGN-OUTDOOR</vt:lpstr>
      <vt:lpstr>Precios Plataforma Intl.</vt:lpstr>
      <vt:lpstr>Precios Serv. Corp. Int.</vt:lpstr>
      <vt:lpstr>Precios PBX</vt:lpstr>
      <vt:lpstr>Nodos MSAN Capacidad</vt:lpstr>
      <vt:lpstr>Capacidad Indoors</vt:lpstr>
      <vt:lpstr>Capacidad Outdoors</vt:lpstr>
      <vt:lpstr>Central Int. NGN Huawei</vt:lpstr>
      <vt:lpstr>'Capacidad Indoors'!Área_de_impresión</vt:lpstr>
      <vt:lpstr>'Precios EWSD'!Área_de_impresión</vt:lpstr>
      <vt:lpstr>'PRECIOS NODOS NGN ALU-INDOOR'!Área_de_impresión</vt:lpstr>
      <vt:lpstr>'Precios Servidores Node C.'!Área_de_impresión</vt:lpstr>
      <vt:lpstr>'Precios EWSD'!Títulos_a_imprimir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2017-12-21T14:09:40Z</dcterms:modified>
</cp:coreProperties>
</file>