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ell\Documents\Archivos de red\2017\LLAMADOS 2017\LPN\"/>
    </mc:Choice>
  </mc:AlternateContent>
  <bookViews>
    <workbookView xWindow="0" yWindow="0" windowWidth="20310" windowHeight="7140" tabRatio="626" activeTab="5"/>
  </bookViews>
  <sheets>
    <sheet name="1-Dormitorios" sheetId="1" r:id="rId1"/>
    <sheet name="3-Administrativo" sheetId="5" r:id="rId2"/>
    <sheet name="2-Dep Granos" sheetId="6" r:id="rId3"/>
    <sheet name="2-Camara" sheetId="7" r:id="rId4"/>
    <sheet name="2-Gal.maquinarias" sheetId="8" r:id="rId5"/>
    <sheet name="1- Pista Secado" sheetId="9" r:id="rId6"/>
  </sheets>
  <definedNames>
    <definedName name="_xlnm.Print_Area" localSheetId="5">'1- Pista Secado'!$A$2:$I$23</definedName>
    <definedName name="_xlnm.Print_Area" localSheetId="3">'2-Camara'!$A$1:$F$15</definedName>
    <definedName name="_xlnm.Print_Area" localSheetId="2">'2-Dep Granos'!$A$3:$J$89</definedName>
    <definedName name="_xlnm.Print_Area" localSheetId="1">'3-Administrativo'!$A$1:$R$129</definedName>
  </definedNames>
  <calcPr calcId="152511"/>
</workbook>
</file>

<file path=xl/calcChain.xml><?xml version="1.0" encoding="utf-8"?>
<calcChain xmlns="http://schemas.openxmlformats.org/spreadsheetml/2006/main">
  <c r="G31" i="1" l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I54" i="1" l="1"/>
  <c r="Q25" i="5"/>
  <c r="R25" i="5" s="1"/>
  <c r="H29" i="8" l="1"/>
  <c r="I29" i="8" s="1"/>
  <c r="H27" i="8"/>
  <c r="I27" i="8" s="1"/>
  <c r="H22" i="8"/>
  <c r="I22" i="8" s="1"/>
  <c r="H17" i="8"/>
  <c r="I17" i="8" s="1"/>
  <c r="H26" i="8"/>
  <c r="I26" i="8" s="1"/>
  <c r="H25" i="8"/>
  <c r="I25" i="8" s="1"/>
  <c r="H24" i="8"/>
  <c r="I24" i="8" s="1"/>
  <c r="H20" i="8"/>
  <c r="I20" i="8" s="1"/>
  <c r="H19" i="8"/>
  <c r="I19" i="8" s="1"/>
  <c r="H18" i="8"/>
  <c r="I18" i="8" s="1"/>
  <c r="H15" i="8"/>
  <c r="I15" i="8" s="1"/>
  <c r="H14" i="8"/>
  <c r="I14" i="8" s="1"/>
  <c r="Q111" i="5"/>
  <c r="R111" i="5" s="1"/>
  <c r="H12" i="8" l="1"/>
  <c r="I12" i="8" s="1"/>
  <c r="H11" i="8"/>
  <c r="I11" i="8" s="1"/>
  <c r="Q114" i="5"/>
  <c r="Q113" i="5"/>
  <c r="I83" i="6"/>
  <c r="I82" i="6"/>
  <c r="I81" i="6"/>
  <c r="I80" i="6"/>
  <c r="I79" i="6"/>
  <c r="I78" i="6"/>
  <c r="I76" i="6"/>
  <c r="J76" i="6" s="1"/>
  <c r="I77" i="6"/>
  <c r="I70" i="6"/>
  <c r="I69" i="6"/>
  <c r="I68" i="6"/>
  <c r="I67" i="6"/>
  <c r="J70" i="6"/>
  <c r="J69" i="6"/>
  <c r="J68" i="6"/>
  <c r="J67" i="6"/>
  <c r="I66" i="6"/>
  <c r="J66" i="6" s="1"/>
  <c r="I65" i="6"/>
  <c r="J65" i="6" s="1"/>
  <c r="I64" i="6"/>
  <c r="J64" i="6" s="1"/>
  <c r="I55" i="6"/>
  <c r="I31" i="6"/>
  <c r="I30" i="8" l="1"/>
  <c r="Q48" i="5"/>
  <c r="Q47" i="5"/>
  <c r="Q46" i="5"/>
  <c r="Q22" i="5"/>
  <c r="Q21" i="5"/>
  <c r="I77" i="1"/>
  <c r="I75" i="1"/>
  <c r="J75" i="1" s="1"/>
  <c r="I76" i="1"/>
  <c r="I74" i="1"/>
  <c r="I73" i="1"/>
  <c r="Q120" i="5" l="1"/>
  <c r="Q122" i="5"/>
  <c r="Q119" i="5"/>
  <c r="Q118" i="5"/>
  <c r="Q117" i="5"/>
  <c r="Q116" i="5"/>
  <c r="Q115" i="5"/>
  <c r="R112" i="5"/>
  <c r="Q110" i="5"/>
  <c r="Q109" i="5"/>
  <c r="Q102" i="5"/>
  <c r="Q100" i="5"/>
  <c r="Q72" i="5"/>
  <c r="Q70" i="5"/>
  <c r="R70" i="5" s="1"/>
  <c r="Q63" i="5"/>
  <c r="R63" i="5" s="1"/>
  <c r="Q62" i="5"/>
  <c r="R62" i="5" s="1"/>
  <c r="Q61" i="5"/>
  <c r="R61" i="5" s="1"/>
  <c r="Q56" i="5"/>
  <c r="R56" i="5" s="1"/>
  <c r="Q50" i="5" l="1"/>
  <c r="R50" i="5" s="1"/>
  <c r="Q37" i="5" l="1"/>
  <c r="Q36" i="5"/>
  <c r="R36" i="5" l="1"/>
  <c r="Q35" i="5" l="1"/>
  <c r="Q34" i="5"/>
  <c r="R34" i="5" s="1"/>
  <c r="Q19" i="5" l="1"/>
  <c r="R19" i="5" s="1"/>
  <c r="Q16" i="5"/>
  <c r="R16" i="5" s="1"/>
  <c r="Q26" i="5" l="1"/>
  <c r="Q15" i="5"/>
  <c r="R15" i="5" s="1"/>
  <c r="I58" i="1" l="1"/>
  <c r="J54" i="1"/>
  <c r="I44" i="6" l="1"/>
  <c r="J44" i="6" s="1"/>
  <c r="I88" i="6" l="1"/>
  <c r="J88" i="6" s="1"/>
  <c r="I86" i="6"/>
  <c r="I85" i="6"/>
  <c r="J85" i="6" s="1"/>
  <c r="J83" i="6"/>
  <c r="J82" i="6"/>
  <c r="J81" i="6"/>
  <c r="J79" i="6"/>
  <c r="J78" i="6"/>
  <c r="J77" i="6"/>
  <c r="I75" i="6"/>
  <c r="J75" i="6" s="1"/>
  <c r="I74" i="6"/>
  <c r="J74" i="6" s="1"/>
  <c r="I73" i="6"/>
  <c r="J73" i="6" s="1"/>
  <c r="I63" i="6"/>
  <c r="J63" i="6" s="1"/>
  <c r="I62" i="6"/>
  <c r="I61" i="6"/>
  <c r="J61" i="6" s="1"/>
  <c r="I60" i="6"/>
  <c r="J60" i="6" s="1"/>
  <c r="I59" i="6"/>
  <c r="J59" i="6" s="1"/>
  <c r="I58" i="6"/>
  <c r="J58" i="6" s="1"/>
  <c r="I57" i="6"/>
  <c r="J57" i="6" s="1"/>
  <c r="I53" i="6"/>
  <c r="J53" i="6" s="1"/>
  <c r="I52" i="6"/>
  <c r="J52" i="6" s="1"/>
  <c r="I51" i="6"/>
  <c r="J51" i="6" s="1"/>
  <c r="I50" i="6"/>
  <c r="J50" i="6" s="1"/>
  <c r="I49" i="6"/>
  <c r="J49" i="6" s="1"/>
  <c r="I48" i="6"/>
  <c r="J48" i="6" s="1"/>
  <c r="I47" i="6"/>
  <c r="J47" i="6" s="1"/>
  <c r="I46" i="6"/>
  <c r="J46" i="6" s="1"/>
  <c r="I43" i="6"/>
  <c r="J43" i="6" s="1"/>
  <c r="I42" i="6"/>
  <c r="J42" i="6" s="1"/>
  <c r="I41" i="6"/>
  <c r="J41" i="6" s="1"/>
  <c r="I39" i="6"/>
  <c r="J39" i="6" s="1"/>
  <c r="I38" i="6"/>
  <c r="J38" i="6" s="1"/>
  <c r="I36" i="6"/>
  <c r="J36" i="6" s="1"/>
  <c r="I35" i="6"/>
  <c r="J35" i="6" s="1"/>
  <c r="I33" i="6"/>
  <c r="J33" i="6" s="1"/>
  <c r="J31" i="6"/>
  <c r="I30" i="6"/>
  <c r="J30" i="6" s="1"/>
  <c r="I28" i="6"/>
  <c r="J28" i="6" s="1"/>
  <c r="I27" i="6"/>
  <c r="J27" i="6" s="1"/>
  <c r="I26" i="6"/>
  <c r="J26" i="6" s="1"/>
  <c r="I25" i="6"/>
  <c r="J25" i="6" s="1"/>
  <c r="I23" i="6"/>
  <c r="J23" i="6" s="1"/>
  <c r="I21" i="6"/>
  <c r="I20" i="6"/>
  <c r="J20" i="6" s="1"/>
  <c r="I18" i="6"/>
  <c r="J18" i="6" s="1"/>
  <c r="I17" i="6"/>
  <c r="J17" i="6" s="1"/>
  <c r="I16" i="6"/>
  <c r="J16" i="6" s="1"/>
  <c r="I14" i="6"/>
  <c r="J14" i="6" s="1"/>
  <c r="I12" i="6"/>
  <c r="J12" i="6" s="1"/>
  <c r="I11" i="6"/>
  <c r="J11" i="6" s="1"/>
  <c r="I10" i="6"/>
  <c r="J10" i="6" s="1"/>
  <c r="J86" i="6"/>
  <c r="J80" i="6"/>
  <c r="J62" i="6"/>
  <c r="J55" i="6"/>
  <c r="J21" i="6"/>
  <c r="Q69" i="5" l="1"/>
  <c r="R69" i="5" s="1"/>
  <c r="Q52" i="5" l="1"/>
  <c r="R52" i="5" s="1"/>
  <c r="Q51" i="5"/>
  <c r="R51" i="5" s="1"/>
  <c r="R48" i="5"/>
  <c r="R47" i="5"/>
  <c r="Q32" i="5" l="1"/>
  <c r="R32" i="5" s="1"/>
  <c r="R35" i="5" l="1"/>
  <c r="Q33" i="5"/>
  <c r="R33" i="5" s="1"/>
  <c r="Q98" i="5" l="1"/>
  <c r="Q97" i="5"/>
  <c r="Q96" i="5"/>
  <c r="Q95" i="5"/>
  <c r="Q94" i="5"/>
  <c r="Q40" i="5"/>
  <c r="Q123" i="5" l="1"/>
  <c r="Q101" i="5"/>
  <c r="Q99" i="5"/>
  <c r="Q27" i="5"/>
  <c r="Q23" i="5"/>
  <c r="Q20" i="5"/>
  <c r="J77" i="1" l="1"/>
  <c r="Q127" i="5" l="1"/>
  <c r="R127" i="5" s="1"/>
  <c r="Q125" i="5"/>
  <c r="R125" i="5" s="1"/>
  <c r="R123" i="5"/>
  <c r="R122" i="5"/>
  <c r="R120" i="5"/>
  <c r="R119" i="5"/>
  <c r="R118" i="5"/>
  <c r="R117" i="5"/>
  <c r="R116" i="5"/>
  <c r="R115" i="5"/>
  <c r="R114" i="5"/>
  <c r="R113" i="5"/>
  <c r="R110" i="5"/>
  <c r="R109" i="5"/>
  <c r="Q108" i="5"/>
  <c r="R108" i="5" s="1"/>
  <c r="Q107" i="5"/>
  <c r="R107" i="5" s="1"/>
  <c r="Q106" i="5"/>
  <c r="R106" i="5" s="1"/>
  <c r="Q105" i="5"/>
  <c r="R105" i="5" s="1"/>
  <c r="Q103" i="5"/>
  <c r="R103" i="5" s="1"/>
  <c r="R102" i="5"/>
  <c r="R101" i="5"/>
  <c r="R100" i="5"/>
  <c r="R99" i="5"/>
  <c r="R98" i="5"/>
  <c r="R97" i="5"/>
  <c r="R96" i="5"/>
  <c r="R95" i="5"/>
  <c r="R94" i="5"/>
  <c r="Q93" i="5"/>
  <c r="R93" i="5" s="1"/>
  <c r="Q92" i="5"/>
  <c r="R92" i="5" s="1"/>
  <c r="Q91" i="5"/>
  <c r="R91" i="5" s="1"/>
  <c r="Q90" i="5"/>
  <c r="R90" i="5" s="1"/>
  <c r="Q89" i="5"/>
  <c r="R89" i="5" s="1"/>
  <c r="Q88" i="5"/>
  <c r="R88" i="5" s="1"/>
  <c r="Q87" i="5"/>
  <c r="R87" i="5" s="1"/>
  <c r="Q86" i="5"/>
  <c r="R86" i="5" s="1"/>
  <c r="Q85" i="5"/>
  <c r="R85" i="5" s="1"/>
  <c r="Q83" i="5"/>
  <c r="R83" i="5" s="1"/>
  <c r="Q82" i="5"/>
  <c r="R82" i="5" s="1"/>
  <c r="Q81" i="5"/>
  <c r="R81" i="5" s="1"/>
  <c r="Q80" i="5"/>
  <c r="R80" i="5" s="1"/>
  <c r="Q79" i="5"/>
  <c r="R79" i="5" s="1"/>
  <c r="Q78" i="5"/>
  <c r="R78" i="5" s="1"/>
  <c r="Q77" i="5"/>
  <c r="R77" i="5" s="1"/>
  <c r="Q76" i="5"/>
  <c r="R76" i="5" s="1"/>
  <c r="Q75" i="5"/>
  <c r="R75" i="5" s="1"/>
  <c r="Q74" i="5"/>
  <c r="R74" i="5" s="1"/>
  <c r="R72" i="5"/>
  <c r="Q68" i="5"/>
  <c r="R68" i="5" s="1"/>
  <c r="Q67" i="5"/>
  <c r="R67" i="5" s="1"/>
  <c r="Q66" i="5"/>
  <c r="R66" i="5" s="1"/>
  <c r="Q65" i="5"/>
  <c r="R65" i="5" s="1"/>
  <c r="Q59" i="5"/>
  <c r="R59" i="5" s="1"/>
  <c r="Q58" i="5"/>
  <c r="R58" i="5" s="1"/>
  <c r="Q57" i="5"/>
  <c r="R57" i="5" s="1"/>
  <c r="Q55" i="5"/>
  <c r="R55" i="5" s="1"/>
  <c r="Q53" i="5"/>
  <c r="R53" i="5" s="1"/>
  <c r="Q49" i="5"/>
  <c r="R49" i="5" s="1"/>
  <c r="R46" i="5"/>
  <c r="Q44" i="5"/>
  <c r="R44" i="5" s="1"/>
  <c r="Q43" i="5"/>
  <c r="R43" i="5" s="1"/>
  <c r="Q41" i="5"/>
  <c r="R41" i="5" s="1"/>
  <c r="R40" i="5"/>
  <c r="Q39" i="5"/>
  <c r="R39" i="5" s="1"/>
  <c r="R37" i="5"/>
  <c r="Q31" i="5"/>
  <c r="R31" i="5" s="1"/>
  <c r="Q30" i="5"/>
  <c r="R30" i="5" s="1"/>
  <c r="Q29" i="5"/>
  <c r="R29" i="5" s="1"/>
  <c r="R27" i="5"/>
  <c r="R26" i="5"/>
  <c r="R23" i="5"/>
  <c r="R22" i="5"/>
  <c r="R21" i="5"/>
  <c r="R20" i="5"/>
  <c r="Q18" i="5"/>
  <c r="R18" i="5" s="1"/>
  <c r="Q17" i="5"/>
  <c r="R17" i="5" s="1"/>
  <c r="O13" i="5"/>
  <c r="P13" i="5" s="1"/>
  <c r="Q11" i="5"/>
  <c r="R11" i="5" s="1"/>
  <c r="I78" i="1" l="1"/>
  <c r="J78" i="1" s="1"/>
  <c r="J76" i="1"/>
  <c r="J74" i="1"/>
  <c r="J73" i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2" i="1"/>
  <c r="J62" i="1" s="1"/>
  <c r="I61" i="1"/>
  <c r="J61" i="1" s="1"/>
  <c r="I60" i="1"/>
  <c r="J60" i="1" s="1"/>
  <c r="I59" i="1"/>
  <c r="J59" i="1" s="1"/>
  <c r="J58" i="1"/>
  <c r="I57" i="1"/>
  <c r="J57" i="1" s="1"/>
  <c r="I56" i="1"/>
  <c r="J56" i="1" s="1"/>
</calcChain>
</file>

<file path=xl/comments1.xml><?xml version="1.0" encoding="utf-8"?>
<comments xmlns="http://schemas.openxmlformats.org/spreadsheetml/2006/main">
  <authors>
    <author>IPTA1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IPTA1: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<sst xmlns="http://schemas.openxmlformats.org/spreadsheetml/2006/main" count="821" uniqueCount="408">
  <si>
    <t xml:space="preserve">ITEM </t>
  </si>
  <si>
    <t>m²</t>
  </si>
  <si>
    <t>gl</t>
  </si>
  <si>
    <t>ml</t>
  </si>
  <si>
    <t>un</t>
  </si>
  <si>
    <t>TOTAL</t>
  </si>
  <si>
    <t>Limpieza y preparación de terreno</t>
  </si>
  <si>
    <t>Cimiento</t>
  </si>
  <si>
    <t>Contrapiso de cascote h = 10 cm</t>
  </si>
  <si>
    <t>Revoques</t>
  </si>
  <si>
    <t>Revoque interior de pared a una capa filtrada</t>
  </si>
  <si>
    <t>Revestimiento de azulejos</t>
  </si>
  <si>
    <t>Revestimiento de azulejo tipo pared</t>
  </si>
  <si>
    <t>Aberturas (de vidrios templado, Provisión y colocación, incluye accesorios)</t>
  </si>
  <si>
    <t>Aberturas (de madera, se deberá incluir: marcos, contramarcos, herrajes y accesorios)</t>
  </si>
  <si>
    <t>Puerta placa de Cedro (0,8x2,10)m.Incluye marco, contramarco y herrajes</t>
  </si>
  <si>
    <t>Servicio de Pintura</t>
  </si>
  <si>
    <t>De pared visto a la silicona</t>
  </si>
  <si>
    <t>De pilares a la silicona</t>
  </si>
  <si>
    <t>Instalaciones sanitarias (Desagua Pluvial)</t>
  </si>
  <si>
    <t>Instalaciones sanitarias (Desagua Cloacal, se recomienda identificar el tipo de suelo)</t>
  </si>
  <si>
    <t>Cámara séptica 1.50 x 1.00 x 1.50 profundidad.</t>
  </si>
  <si>
    <t>Cámara de inspección 60 x 60</t>
  </si>
  <si>
    <t>Cámara de inspección 40 x 40</t>
  </si>
  <si>
    <t>Rejilla de piso sifonada 15 x 15</t>
  </si>
  <si>
    <t>Caño de ventilación PVC Ø 40 mm</t>
  </si>
  <si>
    <t>Instalaciones sanitarias (Agua Corriente)</t>
  </si>
  <si>
    <t>Llave de paso tipo exclusa Ø 3/4"</t>
  </si>
  <si>
    <t>Llave de paso Ø 1/2"cromada, con campana</t>
  </si>
  <si>
    <t>Canilla de patio Ø 1/2"</t>
  </si>
  <si>
    <t>Canilla cromada ½ tipo</t>
  </si>
  <si>
    <t>Registro 30 x 30</t>
  </si>
  <si>
    <t>Lavatorio con pedestal - tamaño grande</t>
  </si>
  <si>
    <t>Media Jabonera</t>
  </si>
  <si>
    <t>Espejo (Float de 3 mm.) 40x60</t>
  </si>
  <si>
    <t>Bocas de luces, tomas</t>
  </si>
  <si>
    <t>Boca para acondicionador de aire</t>
  </si>
  <si>
    <t>Extintores Tipo ABC de 10 kg</t>
  </si>
  <si>
    <t>Detector de Humo-Calor</t>
  </si>
  <si>
    <t>Limpieza de obra</t>
  </si>
  <si>
    <t>Limpieza de Bloque y retiro de escombro</t>
  </si>
  <si>
    <t>1.1</t>
  </si>
  <si>
    <t>1.2</t>
  </si>
  <si>
    <t>4.5</t>
  </si>
  <si>
    <t>5.1</t>
  </si>
  <si>
    <t>6.2</t>
  </si>
  <si>
    <t>6.3</t>
  </si>
  <si>
    <t>6.4</t>
  </si>
  <si>
    <t>7.1</t>
  </si>
  <si>
    <t>7.2</t>
  </si>
  <si>
    <t>8.1</t>
  </si>
  <si>
    <t>9.1</t>
  </si>
  <si>
    <t>9.2</t>
  </si>
  <si>
    <t>10.1</t>
  </si>
  <si>
    <t>11.1</t>
  </si>
  <si>
    <t>11.2</t>
  </si>
  <si>
    <t>11.3</t>
  </si>
  <si>
    <t>11.4</t>
  </si>
  <si>
    <t>11.5</t>
  </si>
  <si>
    <t>11.6</t>
  </si>
  <si>
    <t>12.1</t>
  </si>
  <si>
    <t>12.2</t>
  </si>
  <si>
    <t>12.3</t>
  </si>
  <si>
    <t>12.4</t>
  </si>
  <si>
    <t>13.1</t>
  </si>
  <si>
    <t>13.2</t>
  </si>
  <si>
    <t>13.3</t>
  </si>
  <si>
    <t>13.4</t>
  </si>
  <si>
    <t>13.5</t>
  </si>
  <si>
    <t>13.6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</si>
  <si>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</si>
  <si>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</si>
  <si>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</si>
  <si>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</si>
  <si>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</si>
  <si>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</si>
  <si>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</si>
  <si>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</si>
  <si>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</si>
  <si>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</si>
  <si>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15.1</t>
  </si>
  <si>
    <t>15.2</t>
  </si>
  <si>
    <t>16.1</t>
  </si>
  <si>
    <t>17.1</t>
  </si>
  <si>
    <t>m2</t>
  </si>
  <si>
    <t>m3</t>
  </si>
  <si>
    <t>UN</t>
  </si>
  <si>
    <t>ml.</t>
  </si>
  <si>
    <t>un.</t>
  </si>
  <si>
    <t>INSTITUITO PARAGUAYO DE TECNOLOGIA AGRARIA</t>
  </si>
  <si>
    <r>
      <t>CONTRATANTE:</t>
    </r>
    <r>
      <rPr>
        <sz val="10"/>
        <rFont val="Calibri"/>
        <family val="2"/>
      </rPr>
      <t xml:space="preserve"> INSTITUTO PARAGUAYO DE TECNOLOGIA AGRARIA</t>
    </r>
  </si>
  <si>
    <t xml:space="preserve">OBRA: </t>
  </si>
  <si>
    <t xml:space="preserve">FECHA: </t>
  </si>
  <si>
    <t>II - B L O Q U E  A D M I N I S T R A T I V O</t>
  </si>
  <si>
    <t>I - D O R M I T O R I O S</t>
  </si>
  <si>
    <t>Mamp. de elev. a la vista con ladrillo cerámico laminado de 0,30</t>
  </si>
  <si>
    <t>Revoque interior y exterior de pared a una capa filtrada</t>
  </si>
  <si>
    <t>Desengrasador redondo Nº 70,   250 x 172 x 50 mm.</t>
  </si>
  <si>
    <t>Mingitorio</t>
  </si>
  <si>
    <t>Boca de Toma de tierra</t>
  </si>
  <si>
    <t>Equipo de Aire Acondicionado Tipo Split de 18.000BTU F/C (instalado)</t>
  </si>
  <si>
    <t>Tablero general  metálico con rielera y barra para neutro p/50 llaves.</t>
  </si>
  <si>
    <t>Canilla  de broce Ø 1/2" con pico para manguera</t>
  </si>
  <si>
    <t>Toma de tierra</t>
  </si>
  <si>
    <t>Tablero general con barra neutro para 24 lugares</t>
  </si>
  <si>
    <t>Cámara Frigorifa, construida in situ en el local, cuyas dimensiones se encuentran en el plano</t>
  </si>
  <si>
    <t>Llave de paso Ø3/4" tipo esclusa</t>
  </si>
  <si>
    <t>Canilla de bronce 1/2" con pico para manguera</t>
  </si>
  <si>
    <t>Registro 30x30 cm c/ tapa de cemento</t>
  </si>
  <si>
    <t>Boca de Luces y Tomas</t>
  </si>
  <si>
    <t>bc</t>
  </si>
  <si>
    <t>Limpieza Final</t>
  </si>
  <si>
    <t>gb</t>
  </si>
  <si>
    <t>Limpieza de predio</t>
  </si>
  <si>
    <t>Muro de nivelación borde de 0,3 - h:0,20</t>
  </si>
  <si>
    <t>Preparación de obra</t>
  </si>
  <si>
    <t>Aislación</t>
  </si>
  <si>
    <t>Mampostería</t>
  </si>
  <si>
    <t>Caminero frontal de Baldoson de Hormigón prefabricado. Incluye contrapiso de e= 10Cm y cordón de borde de ladrillo común de  0,20 revocado</t>
  </si>
  <si>
    <t>Construcción/colocación de techo/tinglado</t>
  </si>
  <si>
    <t>Colocación de pisos - contrapisos</t>
  </si>
  <si>
    <t>Revoque perimetral de nivelación con hidrófugo</t>
  </si>
  <si>
    <t>De muro de nivelación al látex</t>
  </si>
  <si>
    <t>De abertura de madera al esmalte sintético</t>
  </si>
  <si>
    <t>Pozo absorbente D = 1,50    h = 3,00</t>
  </si>
  <si>
    <t>Cañería PVC Ø 100 mm</t>
  </si>
  <si>
    <t>Cañerías de absorción perforado PVC Ø 100 mm</t>
  </si>
  <si>
    <t>Cañería PVC Ø 50 mm</t>
  </si>
  <si>
    <t>Cañería PVC Ø 3/4"</t>
  </si>
  <si>
    <t>Cañería PVC Ø 1/2"</t>
  </si>
  <si>
    <t>Portarrollos</t>
  </si>
  <si>
    <t>Instalaciones eléctricas</t>
  </si>
  <si>
    <t>Llaves termo magnéticas 1 x 10 Amper-bipolar</t>
  </si>
  <si>
    <t>Llaves termo magnéticas 1 x 16  Amper-bipolar</t>
  </si>
  <si>
    <t>Llaves termo magnéticas 1 x 20 Amper-bipolar</t>
  </si>
  <si>
    <t>Llaves termo magnéticas 3 x 40 Amper</t>
  </si>
  <si>
    <t>Instalación de Sistema Contra Incendios (provisión y colocación con accesorios)</t>
  </si>
  <si>
    <t>Servicio de jardinería</t>
  </si>
  <si>
    <t>Jardinería y empastado</t>
  </si>
  <si>
    <t>Puerta vaivén de cedro (0,7x2,1)m.Incluye marco, contramarco y herrajes</t>
  </si>
  <si>
    <t>Acometida eléctrica  4x16 mm2  desde instalación existente</t>
  </si>
  <si>
    <t>Equipos de aire acondicionado F/C de 24.000 BTU (instalado)</t>
  </si>
  <si>
    <t>Llaves termo magnéticas 3 x 80 Amper</t>
  </si>
  <si>
    <t>Guarda Obra de Baldoson de Hormigón prefabricado. Incluye contrapiso de e= 10Cm y cordón de borde de ladrillo común de  0,20 revocado</t>
  </si>
  <si>
    <t>Aberturas (metálicas)</t>
  </si>
  <si>
    <t>De abertura metálica al esmalte sintético</t>
  </si>
  <si>
    <t>Acometida eléctrica desde instalación existente</t>
  </si>
  <si>
    <t>Llaves termo magnéticas 3 x 20 Amper</t>
  </si>
  <si>
    <t>Remodelación /Readecuación de edificio</t>
  </si>
  <si>
    <t>Replanteo y marcación</t>
  </si>
  <si>
    <t>Acometida Trifásica aérea  NYY 4x16 alimentado desde el Tablero General del Deposito de Semillas</t>
  </si>
  <si>
    <t>Cordón de borde de hormigón  armado de 0,15- h: 0.15</t>
  </si>
  <si>
    <t>Revoque  de muro con hidrófugo</t>
  </si>
  <si>
    <t>Piso de H°A° - e: 12 cm. de pista y rampas con terminación lisa a la vista. Incluye provisión y colocación de materiales para junta de dilatación</t>
  </si>
  <si>
    <t xml:space="preserve">FIZCALIZACION: </t>
  </si>
  <si>
    <r>
      <t xml:space="preserve">Terminacion de Pilares de ladrillos laminados a la vista h </t>
    </r>
    <r>
      <rPr>
        <sz val="9"/>
        <rFont val="Calibri"/>
        <family val="2"/>
      </rPr>
      <t>= 2,7 . Incluye relleno de rendijas. Limpieza de ladrillos y todo tipo de trabajo de terminacion.</t>
    </r>
  </si>
  <si>
    <t>Revestimiento de azulejo sobre mesada</t>
  </si>
  <si>
    <t xml:space="preserve">Canilla cromada 1/2" </t>
  </si>
  <si>
    <t>Perchas  simples</t>
  </si>
  <si>
    <t>Espejo (Float de 3 mm.) 1,1 x 0,50 m</t>
  </si>
  <si>
    <t>Aislacion horizontal y vertical con revoque hidrofugo y aislacion asfaltica en pared de 0,15</t>
  </si>
  <si>
    <t>Zócalo de ceramica esmaltada</t>
  </si>
  <si>
    <t>Gb</t>
  </si>
  <si>
    <t>Terminacion de muros de ladrillos laminados a la vista . Incluye relleno de rendijas. Limpieza de ladrillos y todo tipo de trabajo de terminacion.</t>
  </si>
  <si>
    <t>Revoque de viga de hormigon en fachadas y en recogidas de techo, previa azotada (1:3)</t>
  </si>
  <si>
    <t>Accesorios especiales metalicos (brazos) para SS.HH. De personas con capacidades diferentes.</t>
  </si>
  <si>
    <t>Un</t>
  </si>
  <si>
    <t>Piso cerámico Tipo Piso-Pared PEI5 en sanitarios, incluye carpeta para piso.</t>
  </si>
  <si>
    <t>Zócalo ceramica esmaltada.</t>
  </si>
  <si>
    <t>Revestimiento de azulejo tipo pared, incluye carpeta de base</t>
  </si>
  <si>
    <t>De pared  revocado al látex con sellador</t>
  </si>
  <si>
    <t>Terminacion de Cámara de inspección 50 x 40, colocacion de tapa, limpieza revoque. Verificacion de niveles de salida decañerias</t>
  </si>
  <si>
    <t>Puerta placa de Cedro (0,8x2,10)m en marco existente, incluye contramarco, cerraduras y herrajes</t>
  </si>
  <si>
    <t>Replanteo y marcacion</t>
  </si>
  <si>
    <t>Estructura de Hormigon Armado</t>
  </si>
  <si>
    <t>Pilar de H°A° (13x27)</t>
  </si>
  <si>
    <t xml:space="preserve">Excavacion y carga de Cimiento de Piedra Bruta Colocada de 0,4m de ancho - 0,6m de alto </t>
  </si>
  <si>
    <t>Mamp. de elev. con ladrillo comun de 0,15</t>
  </si>
  <si>
    <t>Boca Tomas Especiales</t>
  </si>
  <si>
    <t>Ducha electrica</t>
  </si>
  <si>
    <t>4.1</t>
  </si>
  <si>
    <t>5.2</t>
  </si>
  <si>
    <t>5.3</t>
  </si>
  <si>
    <t>6.1</t>
  </si>
  <si>
    <t>8.2</t>
  </si>
  <si>
    <t>9.3</t>
  </si>
  <si>
    <t>10.2</t>
  </si>
  <si>
    <t>10.3</t>
  </si>
  <si>
    <t>10.4</t>
  </si>
  <si>
    <t>11.7</t>
  </si>
  <si>
    <t>12.5</t>
  </si>
  <si>
    <t>12.6</t>
  </si>
  <si>
    <t>2.2</t>
  </si>
  <si>
    <t>2.3</t>
  </si>
  <si>
    <t>2.4</t>
  </si>
  <si>
    <t>2.5</t>
  </si>
  <si>
    <t>2.6</t>
  </si>
  <si>
    <t>3.1</t>
  </si>
  <si>
    <t>4.2</t>
  </si>
  <si>
    <t>4.3</t>
  </si>
  <si>
    <t>5.4</t>
  </si>
  <si>
    <t>13.7</t>
  </si>
  <si>
    <t>13.8</t>
  </si>
  <si>
    <t>13.9</t>
  </si>
  <si>
    <t>13.10</t>
  </si>
  <si>
    <t>13.11</t>
  </si>
  <si>
    <t>13.12</t>
  </si>
  <si>
    <t>13.13</t>
  </si>
  <si>
    <t>1.3</t>
  </si>
  <si>
    <t>2.1</t>
  </si>
  <si>
    <t>4.4</t>
  </si>
  <si>
    <t>4.6</t>
  </si>
  <si>
    <t>6.5</t>
  </si>
  <si>
    <t>6.6</t>
  </si>
  <si>
    <t>7.3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</si>
  <si>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</si>
  <si>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</si>
  <si>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</si>
  <si>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</si>
  <si>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</si>
  <si>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</si>
  <si>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</si>
  <si>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</si>
  <si>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</si>
  <si>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</si>
  <si>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</si>
  <si>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</si>
  <si>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16.2</t>
  </si>
  <si>
    <t>18.1</t>
  </si>
  <si>
    <t>3.2</t>
  </si>
  <si>
    <t>3.3</t>
  </si>
  <si>
    <t>Dintel de Hormigon prefabricado en muro de 1,15</t>
  </si>
  <si>
    <t>Mampostería de elevación de 0,15 de ladrillo común, cerramiento de vanos, recogida de techo, etc.</t>
  </si>
  <si>
    <t>Lucernario de chapa de policarbonato celular de 8 mm sobre estructura metálica prepintada</t>
  </si>
  <si>
    <t xml:space="preserve"> </t>
  </si>
  <si>
    <t>6.7</t>
  </si>
  <si>
    <t>6.8</t>
  </si>
  <si>
    <t>Provisión y coloc. De ventana de Vidrio Templado color Fume  de 10mm, incluye perfileria de aluminio anodizado color negro (2,1x1,00)</t>
  </si>
  <si>
    <t>Provisión y coloc. De ventana de Vidrio Templado color Fume  de 10mm, incluye perfileria de aluminio anodizado color negro (1,5x1,2)</t>
  </si>
  <si>
    <t>Puerta placa de Cedro (0,90x2,10)m.Incluye marco, contramarco y herrajes</t>
  </si>
  <si>
    <t>De aberturas de madera al sintetico</t>
  </si>
  <si>
    <t xml:space="preserve">Mamposteria de elevacion  ladrllo convoco en galeria entre pilares </t>
  </si>
  <si>
    <t>III - D E P O S I T O   D E   G R A N O S</t>
  </si>
  <si>
    <t>Demolicion de pared de 0,15 de ladrillo comun</t>
  </si>
  <si>
    <r>
      <t xml:space="preserve">Excavacion y carga de cimiento de piedra bruta colocada. a </t>
    </r>
    <r>
      <rPr>
        <sz val="9"/>
        <rFont val="Calibri"/>
        <family val="2"/>
      </rPr>
      <t>= 0,5 y hmin= 0,80</t>
    </r>
  </si>
  <si>
    <t>Zapatas (1,00x1,00x0,4)</t>
  </si>
  <si>
    <t>Encadenado inferior y superior (13x27)</t>
  </si>
  <si>
    <t>Mampostería de nivelacion 0,3 de ladrillo comun h= 0,30m</t>
  </si>
  <si>
    <t>Techo de Chapa de Zinc trapezoidal sobre perfiles metalicos reticulados</t>
  </si>
  <si>
    <t>Piso de Hormigón  e= 10 cm</t>
  </si>
  <si>
    <t>Revestimiento de Azulejos</t>
  </si>
  <si>
    <t>Puerta placa de Cedro (0,80x2,10)m.Incluye marco, contramarco y herrajes</t>
  </si>
  <si>
    <t>Puerta placa de Cedro (0,80x1,80)m.Incluye marco, contramarco y herrajes</t>
  </si>
  <si>
    <t>Puerta Corrediza Metalica de (2,5x2,2)m</t>
  </si>
  <si>
    <t>Canilla cromada Ø 1/2"</t>
  </si>
  <si>
    <t>Revoque interior y exterior de pared a una capa filtrada con aditivo hidrófugo</t>
  </si>
  <si>
    <t>De pared interior  y exetrior revocado al látex con sellador</t>
  </si>
  <si>
    <t>De estructura metalica de techo al esmalte sintetico previo antioxido</t>
  </si>
  <si>
    <t>Canilla de patio Ø 1/2" con pico para manguera</t>
  </si>
  <si>
    <t xml:space="preserve"> Provision y colocacon de   Chapa trapezoidal prepintada termopanel con su correspondiente caballete, sobre estructura metalica.</t>
  </si>
  <si>
    <t>Contrapiso de hormigon de  cascote h = 10 cm, con  utilizacion de cascote existente. Debe incluirse el retiro de malezas y material organico.</t>
  </si>
  <si>
    <t xml:space="preserve">Loseta de Hormigon Armado sobre canalon a cielo abierto </t>
  </si>
  <si>
    <t>Provisión y colocación de puerta de vidrio templado corrediza de dos hojas  color fume de 10mm de (3x2,1)</t>
  </si>
  <si>
    <t>Provisión y colocación de puerta de vidrio templado color fume de 10mm de (2,2x2,1) de abrir. Con freno</t>
  </si>
  <si>
    <t xml:space="preserve">Provisión y colocación de puerta de vidrio templado color fume de 10mm de (1,3x2,1)., corrediza. </t>
  </si>
  <si>
    <t>Excavacion y Carga deCimiento de Piedra bruta colocada</t>
  </si>
  <si>
    <t>Puerta placa de Cedro (1,3 x2,10) m., de dos hojas. Incluye marco de lapacho, contramarco y herrajes</t>
  </si>
  <si>
    <t>Aberturas (de madera, se deberá incluir: marcos de lapacho, contramarcos, herrajes y accesorios)</t>
  </si>
  <si>
    <t>De pared interior y exterior revocado al látex con sellador</t>
  </si>
  <si>
    <t>Cañería PVC Ø 3/4"  acometida</t>
  </si>
  <si>
    <t>Mesada continua de granito con soporte metalico.</t>
  </si>
  <si>
    <t>Ventilador de Techo</t>
  </si>
  <si>
    <t>Redistribucion del  perfil existente metalico (tirante) conformado frio plegados, paredes 2mm, contravigas 10x20 (4"x8")  de refuerzo y tirantes 5x12,5 (2"x5") .  Refuerzos de vigas metalicas con angulos 1 1/4" de espesor 4". Provision e instalacion de correas metalicas para sujecion de chapas-. Incluye la provision y colocacion de perfileria  faltantes.</t>
  </si>
  <si>
    <t>Fogon parrilla según detalle</t>
  </si>
  <si>
    <t>Trabajos de terminacion de Techo existente de Tejas españolas con tejuelon  y membrana  asfáltica sobre estructura metalica  perfil conformado frio plegados, paredes 2mm, contravigas 10x20 (4"x8")  de refuerzo y tirantes 5x12,5 (2"x5") .</t>
  </si>
  <si>
    <t>Provisión y coloc. De ventana de Vidrio Templado color Fume  de 10m basculante , incluye perfileria de aluminio anodizado color negro (1,0x1,0)</t>
  </si>
  <si>
    <t>Teeminacion de Cámara séptica 1.50 x 1.00 x 1.50 profundidad. Incluye tapa de Hormigon Armado, revoque , limpieza, etc.</t>
  </si>
  <si>
    <t xml:space="preserve">Inodoro con tapa cisterna baja con Tapa </t>
  </si>
  <si>
    <t>De estructura metalica de techo al esmalte sintetico previo antioxio, tejuelon al barniz previa limpieza.</t>
  </si>
  <si>
    <t>Llave de paso Ø 1/2"cromada, con campana, incluir solo mariposa y campana</t>
  </si>
  <si>
    <t>Tohallera</t>
  </si>
  <si>
    <t>Regularizacion de contrapiso nivelado y con pendiente requerida</t>
  </si>
  <si>
    <t>Revoque de viga de hormigon en fachadas y en recogidas de techo y mocheta de aberturas, previa azotada (1:3)</t>
  </si>
  <si>
    <t>Mamposteria de nivelacion de 0,30 armada</t>
  </si>
  <si>
    <t>Cordon de borde de galeria de ladrillo comun 0,3 . Completar el existente en sectores faltante y hasta llegar al nivel requerido</t>
  </si>
  <si>
    <t xml:space="preserve">Placa Conmemorativa en bronce de 45 x 30 cm </t>
  </si>
  <si>
    <t>Provisión y coloc. De Puerta de Vidrio Templado color Fume de 10mm, incluye perfileria de aluminio anodizado color negro (1,00x2,1) con freno.</t>
  </si>
  <si>
    <t>Abertura de Metalica</t>
  </si>
  <si>
    <t>Rejas metalicas de caño 25x25 cada 15cm para ventana de 1,50x1,20</t>
  </si>
  <si>
    <t>Rejas metalicas de caño 25x25 cada 15cm para ventana de 1,2x0,4</t>
  </si>
  <si>
    <t>Rejas metalicas de caño 25x25 cada 15cm para ventana de 2,20x1 ,20</t>
  </si>
  <si>
    <t>De rejas metalicas al esmalte sintetico previo antioxido</t>
  </si>
  <si>
    <t xml:space="preserve">Canalon a cielo abierto h= 30cm de hormigon de  e=8 cm ,  juntas de dilatacion de masilla flexible cada 2 m </t>
  </si>
  <si>
    <t>Inodoro con tapa cisterna baja, incluye tapa de inodoro</t>
  </si>
  <si>
    <t>Mampostería de elevación de 0,15 de ladrillo común, ajuste  en mamposteria, recogidas de techo, etc.</t>
  </si>
  <si>
    <t>Mamp.de elev. a la vista c/ladrillo cerámico laminado de 0,15, ajustes de medidas de aberturas, etc.</t>
  </si>
  <si>
    <t>Mesada de madera maciza dura de 2" cepillada y pintada con barniz, sobre mamposteria de ladrillo laminado visto</t>
  </si>
  <si>
    <t>Escalera de acceso   numero de pedaños minimos 3, ancho 4,5 m, incluye rampa de acceso,realizados con mampostería de ladrillo común, muros de borde revocados , huellas y contrahuella terminado con baldoson de hormigon y cantonera metalica de borde.</t>
  </si>
  <si>
    <t>Escalera de acceso de 2 peldaños como minimo, ancho 3,55, incluye rampa de acceso,  realizados con mampostería de ladrillo común, muros de borde revocados , huellas y contrahuellas terminadas con  baldoson de hormigon y cantonerra metalica de borde</t>
  </si>
  <si>
    <t>Piso de ceramica esmaltada de alto trafico Tipio PEI5, incluye carpeta para piso</t>
  </si>
  <si>
    <t>Piso cerámico Tipo Piso-Pared PEI5 en sanitarios, incluye carpeta para piso ceramico</t>
  </si>
  <si>
    <t>Piso de Ceramica Esmaltada Tipo PI5, incluye carpeta  para piso ceramico.</t>
  </si>
  <si>
    <t>De rejas metalicas  al esmalte sintético previo antioxido</t>
  </si>
  <si>
    <t>Inodoro con tapa cisterna baja con Tapa p/ inodoro</t>
  </si>
  <si>
    <t>Perchas simples</t>
  </si>
  <si>
    <t>Piso de ceramico, incluye carpeta para piso</t>
  </si>
  <si>
    <t>Revestimiento de piso tipo piso pared, incluye base para azulejo</t>
  </si>
  <si>
    <t>Ventana Tipo Balancín  (1x0,4),  incluye vidrio doble transparente</t>
  </si>
  <si>
    <r>
      <t xml:space="preserve">Canalon a cielo abierto h= 30cm  de hormigon,            e </t>
    </r>
    <r>
      <rPr>
        <sz val="10"/>
        <rFont val="Calibri"/>
        <family val="2"/>
      </rPr>
      <t>=8cm, junta de dilatacion de masilla flexible cada 2 m.</t>
    </r>
  </si>
  <si>
    <t>Equipos de iluminacion de bajo consumo 2 x 45W</t>
  </si>
  <si>
    <t>Equipos de iluminacion de bajo consumo 45W</t>
  </si>
  <si>
    <t>Equipos de iluminacion de bajo consumo 2 x 45 W tipo spots dirigible</t>
  </si>
  <si>
    <t>Limpieza del Terreno</t>
  </si>
  <si>
    <t>Piso de H°A°c/malla de varilla Ø 8 c/20 cm e 8cm, regularizando el piso de hormigon existente</t>
  </si>
  <si>
    <t>Puerta placa de Cedro vaiven (1,00x2,10)m.Incluye marco, contramarco y herrajes</t>
  </si>
  <si>
    <t>Bocas de luces, tomas, ventilador de techo</t>
  </si>
  <si>
    <t xml:space="preserve">Rampa de H°A° </t>
  </si>
  <si>
    <r>
      <t xml:space="preserve">Cañeria PVC </t>
    </r>
    <r>
      <rPr>
        <sz val="9"/>
        <rFont val="Calibri"/>
        <family val="2"/>
      </rPr>
      <t xml:space="preserve">Ø 3/4 </t>
    </r>
  </si>
  <si>
    <t>Equipo completo de  Alumbrado Colgante con Foco de Bajo Consumo de 85 W</t>
  </si>
  <si>
    <t>Relleno, compactación y regularizacion del suelo</t>
  </si>
  <si>
    <t>Equipos de iluminacion de bajo consumo 45 W, tipo spots dirigibles</t>
  </si>
  <si>
    <t>Aplique  de iluminacion tipo faroles con luces de bajo consumo 32 W</t>
  </si>
  <si>
    <t>IV-  C A M A R A   F R I G O R I F I C A</t>
  </si>
  <si>
    <t>VI - P I S T A   D E   S E C A D O</t>
  </si>
  <si>
    <r>
      <t xml:space="preserve">Terminacion de Pilares de ladrillos laminados a la vista h </t>
    </r>
    <r>
      <rPr>
        <sz val="10"/>
        <rFont val="Calibri"/>
        <family val="2"/>
      </rPr>
      <t>= 2,7 . Incluye relleno de rendijas. Limpieza de ladrillos y todo tipo de trabajo de terminacion.</t>
    </r>
  </si>
  <si>
    <r>
      <t>Loseta  de Hormigon Armado e</t>
    </r>
    <r>
      <rPr>
        <sz val="10"/>
        <rFont val="Calibri"/>
        <family val="2"/>
      </rPr>
      <t xml:space="preserve">= 10 cm </t>
    </r>
    <r>
      <rPr>
        <sz val="10"/>
        <rFont val="Calibri"/>
        <family val="2"/>
        <scheme val="minor"/>
      </rPr>
      <t>en acceso sobre canalos a cielo abierto en conexión entre escalera y caminero</t>
    </r>
  </si>
  <si>
    <t xml:space="preserve">Mamposteria de elevacion  ladrillo laminado visto 0,15 en galeria entre pilares </t>
  </si>
  <si>
    <t>Pileta de acero inoxidable de una bacha con escurridero  incluye  canilla de acero inoxidable con pico móvil, grifería y accesorios, sobre mamposteria de ladrillo laminado visto</t>
  </si>
  <si>
    <r>
      <t>Guarda obra de Piso de Hormigon de e</t>
    </r>
    <r>
      <rPr>
        <sz val="10"/>
        <rFont val="Calibri"/>
        <family val="2"/>
      </rPr>
      <t>=10cm con juntas de dilatacion  y cordon de borde de ladrillo comun revocado</t>
    </r>
  </si>
  <si>
    <t>Rejas metalicas de caño 25x25 cada 15cm como maximo de eje a eje, para ventana de 1,0x1,0</t>
  </si>
  <si>
    <t>Rejas metalicas de caño 25x25 cada 15cm, como maximo de eje a eje, para ventana de 1,20x0,40 m.</t>
  </si>
  <si>
    <t>De muro de nivelación al látex con sellador</t>
  </si>
  <si>
    <t xml:space="preserve">Canalon a cielo abierto h minima= 30cm de hormigon de  e=10cm, pend. 1%, juntas de dilatacion de masilla flexible cada 2 m </t>
  </si>
  <si>
    <t>Limpieza, terminacion y provision de Rejilla en caja de piso sifonada 15 x 15</t>
  </si>
  <si>
    <t>2.7</t>
  </si>
  <si>
    <t>2.8</t>
  </si>
  <si>
    <t>2.9</t>
  </si>
  <si>
    <t>2.10</t>
  </si>
  <si>
    <t>4.7</t>
  </si>
  <si>
    <t>9.4</t>
  </si>
  <si>
    <t>9.5</t>
  </si>
  <si>
    <t>9.6</t>
  </si>
  <si>
    <t>9.7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</si>
  <si>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</si>
  <si>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</si>
  <si>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</si>
  <si>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</si>
  <si>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</si>
  <si>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</si>
  <si>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</si>
  <si>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</si>
  <si>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</si>
  <si>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</si>
  <si>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4.8</t>
  </si>
  <si>
    <t>4.9</t>
  </si>
  <si>
    <t>6.9</t>
  </si>
  <si>
    <t>9.8</t>
  </si>
  <si>
    <t>9.9</t>
  </si>
  <si>
    <t>9.10</t>
  </si>
  <si>
    <t>10.5</t>
  </si>
  <si>
    <t>15.16</t>
  </si>
  <si>
    <t>15.17</t>
  </si>
  <si>
    <t>15.18</t>
  </si>
  <si>
    <t>15.19</t>
  </si>
  <si>
    <t>15.15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</si>
  <si>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</si>
  <si>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</si>
  <si>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</si>
  <si>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</si>
  <si>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</si>
  <si>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</si>
  <si>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</si>
  <si>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</si>
  <si>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</si>
  <si>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</si>
  <si>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</si>
  <si>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</si>
  <si>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</si>
  <si>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</si>
  <si>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17.2</t>
  </si>
  <si>
    <t>19.1</t>
  </si>
  <si>
    <t>Pileta de acero inoxidable de una bacha con escurridero, con soporte metalico rigido,  incluye  canilla de acero inoxidable con pico móvil, grifería y accesorios.</t>
  </si>
  <si>
    <t>13.14</t>
  </si>
  <si>
    <t>13.15</t>
  </si>
  <si>
    <t>3.4</t>
  </si>
  <si>
    <t>Provisión y coloc. De ventana de basculante Vidrio Templado color Fume  de 10mm, incluye perfileria de aluminio anodizado color negro (1,2 x0,4)</t>
  </si>
  <si>
    <t>Caminero frontal de Piso Baldoson de Hormigón prefabricado (40x40). Incluye contrapiso de ancho 1,8m  e= 10Cm y cordón de borde de ladrillo común de  0,20 revocado</t>
  </si>
  <si>
    <t>Caminero de conexión con otros bloques  de hormigón prefabricado , ancho 1,5 m y e=10cm, juntas de dilatacion y cordón de borde de ladrillo común revocado</t>
  </si>
  <si>
    <t>º</t>
  </si>
  <si>
    <r>
      <t>Guarda obra de Piso de Hormigon  de ancho 1,00 m  de e</t>
    </r>
    <r>
      <rPr>
        <sz val="9"/>
        <rFont val="Calibri"/>
        <family val="2"/>
      </rPr>
      <t>=10cm con juntas de dilatacion  y cordon de borde de ladrillo comun revocado</t>
    </r>
  </si>
  <si>
    <r>
      <t>Guarda obra de 0,80m de ancho.  Piso de Hormigon de e</t>
    </r>
    <r>
      <rPr>
        <sz val="10"/>
        <rFont val="Calibri"/>
        <family val="2"/>
      </rPr>
      <t xml:space="preserve">=10cm con juntas de dilatacion  </t>
    </r>
  </si>
  <si>
    <t>Revoque de viga de hormigon en fachadas, previa azotada (1:3)</t>
  </si>
  <si>
    <t>Provisión y coloc. De ventana de Vidrio Templado color Fume  de 10mm, incluye perfileria de aluminio anodizado color negro (2,2x1,20)</t>
  </si>
  <si>
    <t>Provisión y coloc. De ventana de Vidrio Templado color Fume  de 10 mm, incluye perfileria de aluminio anodizado color negro (1,2x0,4)</t>
  </si>
  <si>
    <t>Estacionamiento de Hormigon Armado antideslizantede 15 cm de espesor con junta de dilatacion cda 2m como minimo de masilla plastica.</t>
  </si>
  <si>
    <t>ACTIVIDAD</t>
  </si>
  <si>
    <t>CRONOGRAMA DE OBRAS</t>
  </si>
  <si>
    <t>TIEMPO EN SEMANAS</t>
  </si>
  <si>
    <t>CRONOGRAMA DE OBRA</t>
  </si>
  <si>
    <t xml:space="preserve">TIEMPO EN SEMANAS </t>
  </si>
  <si>
    <t>V - G A L P O N   D E  M A Q U I N A R I A S                     G R A N D E S</t>
  </si>
  <si>
    <t>CRONOGRAMA DE  OBRAS</t>
  </si>
  <si>
    <t>TIEMPO EN SEMANA</t>
  </si>
  <si>
    <t>"EJECUCION DE OBRAS CIVILES PARA LA CONTINUACION DE OBRAS EN EL CAMPO EXPERIMENTAL YHOVY IPTA"</t>
  </si>
  <si>
    <t>OBRA: "EJECUCION DE OBRAS CIVILES PARA LA CONTINUACION DE OBRAS EN EL CAMPO EXPERIMENTAL YHOVY IPTA"</t>
  </si>
  <si>
    <t>"EJECUCION DE OBRAS CIVILES PARA LA CONTINUACION DE OBRAS EN EL CAMPO EXPERIMENTAL  YHOVY IPTA"</t>
  </si>
  <si>
    <t>ITEM</t>
  </si>
  <si>
    <t>OBRA: "EJECUCION DE OBRAS  CIVILES PARA LA CONTINUACION DE OBRAS  EN EL CAMPO EXPERIMENTAL YHOVY IPTA"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</si>
</sst>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"/>
      <family val="2"/>
    </font>
    <font>
      <sz val="10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9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darkHorizontal">
        <bgColor theme="0"/>
      </patternFill>
    </fill>
    <fill>
      <patternFill patternType="darkHorizontal">
        <fgColor auto="1"/>
        <bgColor auto="1"/>
      </patternFill>
    </fill>
    <fill>
      <patternFill patternType="darkHorizontal"/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2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left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" fontId="13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 applyProtection="1">
      <alignment vertical="center"/>
      <protection locked="0"/>
    </xf>
    <xf numFmtId="3" fontId="2" fillId="0" borderId="1" xfId="0" applyNumberFormat="1" applyFont="1" applyBorder="1" applyAlignment="1" applyProtection="1">
      <alignment vertical="center"/>
      <protection locked="0"/>
    </xf>
    <xf numFmtId="3" fontId="2" fillId="0" borderId="1" xfId="0" applyNumberFormat="1" applyFont="1" applyBorder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/>
    </xf>
    <xf numFmtId="3" fontId="4" fillId="2" borderId="6" xfId="0" applyNumberFormat="1" applyFont="1" applyFill="1" applyBorder="1" applyAlignment="1">
      <alignment horizontal="center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4" fontId="4" fillId="4" borderId="1" xfId="0" applyNumberFormat="1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 applyProtection="1">
      <alignment vertical="center"/>
      <protection locked="0"/>
    </xf>
    <xf numFmtId="0" fontId="2" fillId="6" borderId="1" xfId="0" applyFont="1" applyFill="1" applyBorder="1" applyAlignment="1">
      <alignment vertical="center"/>
    </xf>
    <xf numFmtId="0" fontId="15" fillId="6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right" vertical="center"/>
    </xf>
    <xf numFmtId="0" fontId="2" fillId="7" borderId="1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3" fontId="2" fillId="0" borderId="2" xfId="0" applyNumberFormat="1" applyFont="1" applyBorder="1" applyAlignment="1">
      <alignment horizontal="right" vertical="center"/>
    </xf>
    <xf numFmtId="3" fontId="2" fillId="2" borderId="2" xfId="0" applyNumberFormat="1" applyFont="1" applyFill="1" applyBorder="1" applyAlignment="1">
      <alignment horizontal="right" vertical="center"/>
    </xf>
    <xf numFmtId="3" fontId="2" fillId="0" borderId="2" xfId="0" applyNumberFormat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right" vertical="center"/>
    </xf>
    <xf numFmtId="3" fontId="2" fillId="4" borderId="2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2" fillId="6" borderId="0" xfId="0" applyFont="1" applyFill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right" vertical="center"/>
    </xf>
    <xf numFmtId="3" fontId="2" fillId="2" borderId="8" xfId="0" applyNumberFormat="1" applyFont="1" applyFill="1" applyBorder="1" applyAlignment="1">
      <alignment horizontal="right" vertical="center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5" xfId="0" applyFont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3" fontId="5" fillId="2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6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4" fontId="3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vertical="center"/>
      <protection locked="0"/>
    </xf>
    <xf numFmtId="3" fontId="5" fillId="2" borderId="0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 applyProtection="1">
      <alignment vertical="center"/>
      <protection locked="0"/>
    </xf>
    <xf numFmtId="3" fontId="2" fillId="2" borderId="1" xfId="0" applyNumberFormat="1" applyFont="1" applyFill="1" applyBorder="1" applyAlignment="1">
      <alignment vertical="center"/>
    </xf>
    <xf numFmtId="0" fontId="15" fillId="7" borderId="1" xfId="0" applyFont="1" applyFill="1" applyBorder="1" applyAlignment="1">
      <alignment vertical="center"/>
    </xf>
    <xf numFmtId="3" fontId="4" fillId="7" borderId="1" xfId="0" applyNumberFormat="1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2" borderId="9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 applyProtection="1">
      <alignment vertical="center"/>
      <protection locked="0"/>
    </xf>
    <xf numFmtId="0" fontId="1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G89"/>
  <sheetViews>
    <sheetView topLeftCell="A6" zoomScaleSheetLayoutView="90" workbookViewId="0">
      <selection sqref="A1:AN84"/>
    </sheetView>
  </sheetViews>
  <sheetFormatPr baseColWidth="10" defaultColWidth="11.5703125" defaultRowHeight="12" x14ac:dyDescent="0.2"/>
  <cols>
    <col min="1" max="1" width="4.42578125" style="2" customWidth="1"/>
    <col min="2" max="2" width="38.28515625" style="2" customWidth="1"/>
    <col min="3" max="3" width="3.42578125" style="19" bestFit="1" customWidth="1"/>
    <col min="4" max="4" width="2.7109375" style="19" customWidth="1"/>
    <col min="5" max="5" width="2.7109375" style="29" customWidth="1"/>
    <col min="6" max="6" width="2.7109375" style="19" customWidth="1"/>
    <col min="7" max="9" width="2.7109375" style="29" customWidth="1"/>
    <col min="10" max="40" width="2.7109375" style="2" customWidth="1"/>
    <col min="41" max="16384" width="11.5703125" style="2"/>
  </cols>
  <sheetData>
    <row r="1" spans="1:40" ht="18.75" x14ac:dyDescent="0.2">
      <c r="A1" s="176"/>
      <c r="B1" s="176"/>
      <c r="C1" s="176"/>
      <c r="D1" s="176"/>
      <c r="E1" s="176"/>
      <c r="F1" s="176"/>
      <c r="G1" s="176"/>
      <c r="H1" s="176"/>
      <c r="I1" s="176"/>
      <c r="J1" s="176"/>
    </row>
    <row r="2" spans="1:40" s="13" customFormat="1" ht="15.75" x14ac:dyDescent="0.2">
      <c r="A2" s="178" t="s">
        <v>89</v>
      </c>
      <c r="B2" s="178"/>
      <c r="C2" s="178"/>
      <c r="D2" s="178"/>
      <c r="E2" s="178"/>
      <c r="F2" s="178"/>
      <c r="G2" s="178"/>
      <c r="H2" s="178"/>
      <c r="I2" s="178"/>
      <c r="J2" s="178"/>
      <c r="K2" s="12"/>
      <c r="L2" s="12"/>
    </row>
    <row r="3" spans="1:40" s="13" customFormat="1" ht="12.75" x14ac:dyDescent="0.2">
      <c r="A3" s="17" t="s">
        <v>404</v>
      </c>
      <c r="B3" s="17"/>
      <c r="C3" s="17"/>
      <c r="D3" s="17"/>
      <c r="E3" s="17"/>
      <c r="F3" s="17"/>
      <c r="G3" s="17"/>
      <c r="H3" s="17"/>
      <c r="I3" s="17"/>
      <c r="J3" s="17"/>
      <c r="K3" s="12"/>
      <c r="L3" s="12"/>
    </row>
    <row r="4" spans="1:40" s="13" customFormat="1" ht="14.25" customHeight="1" x14ac:dyDescent="0.2">
      <c r="A4" s="17" t="s">
        <v>90</v>
      </c>
      <c r="B4" s="17"/>
      <c r="C4" s="17"/>
      <c r="D4" s="17"/>
      <c r="E4" s="17"/>
      <c r="F4" s="17"/>
      <c r="G4" s="17"/>
      <c r="H4" s="17"/>
      <c r="I4" s="17"/>
      <c r="J4" s="17"/>
      <c r="K4" s="12"/>
      <c r="L4" s="12"/>
    </row>
    <row r="5" spans="1:40" s="13" customFormat="1" ht="15" x14ac:dyDescent="0.2">
      <c r="A5" s="17" t="s">
        <v>92</v>
      </c>
      <c r="B5" s="27"/>
      <c r="C5" s="17"/>
      <c r="D5" s="17"/>
      <c r="E5" s="17"/>
      <c r="F5" s="17"/>
      <c r="G5" s="17"/>
      <c r="H5" s="17"/>
      <c r="I5" s="17"/>
      <c r="J5" s="17"/>
      <c r="K5" s="12"/>
      <c r="L5" s="12"/>
    </row>
    <row r="6" spans="1:40" s="13" customFormat="1" ht="30.75" customHeight="1" x14ac:dyDescent="0.2">
      <c r="A6" s="179" t="s">
        <v>94</v>
      </c>
      <c r="B6" s="180"/>
      <c r="C6" s="184" t="s">
        <v>396</v>
      </c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6"/>
    </row>
    <row r="7" spans="1:40" s="13" customFormat="1" ht="12.75" customHeight="1" x14ac:dyDescent="0.2">
      <c r="A7" s="181" t="s">
        <v>406</v>
      </c>
      <c r="B7" s="183" t="s">
        <v>395</v>
      </c>
      <c r="C7" s="187" t="s">
        <v>397</v>
      </c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9"/>
    </row>
    <row r="8" spans="1:40" s="13" customFormat="1" ht="9.75" customHeight="1" x14ac:dyDescent="0.2">
      <c r="A8" s="182"/>
      <c r="B8" s="183"/>
      <c r="C8" s="88">
        <v>1</v>
      </c>
      <c r="D8" s="88">
        <v>2</v>
      </c>
      <c r="E8" s="88">
        <v>3</v>
      </c>
      <c r="F8" s="88">
        <v>4</v>
      </c>
      <c r="G8" s="88">
        <v>5</v>
      </c>
      <c r="H8" s="88">
        <v>6</v>
      </c>
      <c r="I8" s="88">
        <v>7</v>
      </c>
      <c r="J8" s="88">
        <v>8</v>
      </c>
      <c r="K8" s="91">
        <v>9</v>
      </c>
      <c r="L8" s="91">
        <v>10</v>
      </c>
      <c r="M8" s="92">
        <v>11</v>
      </c>
      <c r="N8" s="92">
        <v>12</v>
      </c>
      <c r="O8" s="92">
        <v>13</v>
      </c>
      <c r="P8" s="92">
        <v>14</v>
      </c>
      <c r="Q8" s="92">
        <v>15</v>
      </c>
      <c r="R8" s="92">
        <v>16</v>
      </c>
      <c r="S8" s="92">
        <v>17</v>
      </c>
      <c r="T8" s="92">
        <v>18</v>
      </c>
      <c r="U8" s="92">
        <v>19</v>
      </c>
      <c r="V8" s="92">
        <v>20</v>
      </c>
      <c r="W8" s="92">
        <v>21</v>
      </c>
      <c r="X8" s="92">
        <v>22</v>
      </c>
      <c r="Y8" s="92">
        <v>23</v>
      </c>
      <c r="Z8" s="92">
        <v>24</v>
      </c>
      <c r="AA8" s="92">
        <v>25</v>
      </c>
      <c r="AB8" s="92">
        <v>26</v>
      </c>
      <c r="AC8" s="92">
        <v>27</v>
      </c>
      <c r="AD8" s="93">
        <v>29</v>
      </c>
      <c r="AE8" s="94">
        <v>29</v>
      </c>
      <c r="AF8" s="94">
        <v>30</v>
      </c>
      <c r="AG8" s="94">
        <v>31</v>
      </c>
      <c r="AH8" s="94">
        <v>32</v>
      </c>
      <c r="AI8" s="94">
        <v>33</v>
      </c>
      <c r="AJ8" s="94">
        <v>34</v>
      </c>
      <c r="AK8" s="94">
        <v>35</v>
      </c>
      <c r="AL8" s="94">
        <v>36</v>
      </c>
      <c r="AM8" s="94">
        <v>37</v>
      </c>
      <c r="AN8" s="94">
        <v>38</v>
      </c>
    </row>
    <row r="9" spans="1:40" s="13" customFormat="1" ht="15" customHeight="1" x14ac:dyDescent="0.2">
      <c r="A9" s="65">
        <v>1</v>
      </c>
      <c r="B9" s="80" t="s">
        <v>115</v>
      </c>
      <c r="C9" s="97"/>
      <c r="D9" s="72"/>
      <c r="E9" s="72"/>
      <c r="F9" s="69"/>
      <c r="G9" s="69"/>
      <c r="H9" s="69"/>
      <c r="I9" s="69"/>
      <c r="J9" s="69"/>
      <c r="K9" s="86"/>
      <c r="L9" s="86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9"/>
      <c r="AE9" s="87"/>
      <c r="AF9" s="87"/>
      <c r="AG9" s="87"/>
      <c r="AH9" s="87"/>
      <c r="AI9" s="87"/>
      <c r="AJ9" s="87"/>
      <c r="AK9" s="87"/>
      <c r="AL9" s="87"/>
      <c r="AM9" s="87"/>
      <c r="AN9" s="87"/>
    </row>
    <row r="10" spans="1:40" ht="12.75" x14ac:dyDescent="0.2">
      <c r="A10" s="65">
        <v>2</v>
      </c>
      <c r="B10" s="80" t="s">
        <v>117</v>
      </c>
      <c r="C10" s="65"/>
      <c r="D10" s="95"/>
      <c r="E10" s="95"/>
      <c r="F10" s="96"/>
      <c r="G10" s="172"/>
      <c r="H10" s="67"/>
      <c r="I10" s="67"/>
      <c r="J10" s="97"/>
      <c r="K10" s="173"/>
      <c r="L10" s="54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90"/>
      <c r="AE10" s="5"/>
      <c r="AF10" s="5"/>
      <c r="AG10" s="5"/>
      <c r="AH10" s="5"/>
      <c r="AI10" s="5"/>
      <c r="AJ10" s="5"/>
      <c r="AK10" s="5"/>
      <c r="AL10" s="5"/>
      <c r="AM10" s="5"/>
      <c r="AN10" s="5"/>
    </row>
    <row r="11" spans="1:40" ht="39" hidden="1" customHeight="1" x14ac:dyDescent="0.2">
      <c r="A11" s="59" t="s">
        <v>209</v>
      </c>
      <c r="B11" s="62" t="s">
        <v>294</v>
      </c>
      <c r="C11" s="59"/>
      <c r="D11" s="63"/>
      <c r="E11" s="63"/>
      <c r="F11" s="61"/>
      <c r="G11" s="61"/>
      <c r="H11" s="61"/>
      <c r="I11" s="61"/>
      <c r="J11" s="61"/>
      <c r="K11" s="54"/>
      <c r="L11" s="54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90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ht="38.25" hidden="1" customHeight="1" x14ac:dyDescent="0.2">
      <c r="A12" s="59" t="s">
        <v>192</v>
      </c>
      <c r="B12" s="36" t="s">
        <v>295</v>
      </c>
      <c r="C12" s="59"/>
      <c r="D12" s="64"/>
      <c r="E12" s="64"/>
      <c r="F12" s="61"/>
      <c r="G12" s="61"/>
      <c r="H12" s="61"/>
      <c r="I12" s="61"/>
      <c r="J12" s="61"/>
      <c r="K12" s="54"/>
      <c r="L12" s="54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90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1:40" ht="51.75" hidden="1" customHeight="1" x14ac:dyDescent="0.2">
      <c r="A13" s="59" t="s">
        <v>193</v>
      </c>
      <c r="B13" s="62" t="s">
        <v>163</v>
      </c>
      <c r="C13" s="59"/>
      <c r="D13" s="60"/>
      <c r="E13" s="60"/>
      <c r="F13" s="61"/>
      <c r="G13" s="61"/>
      <c r="H13" s="61"/>
      <c r="I13" s="61"/>
      <c r="J13" s="61"/>
      <c r="K13" s="54"/>
      <c r="L13" s="54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90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ht="49.5" hidden="1" customHeight="1" x14ac:dyDescent="0.2">
      <c r="A14" s="65" t="s">
        <v>194</v>
      </c>
      <c r="B14" s="41" t="s">
        <v>324</v>
      </c>
      <c r="C14" s="65"/>
      <c r="D14" s="66"/>
      <c r="E14" s="66"/>
      <c r="F14" s="67"/>
      <c r="G14" s="67"/>
      <c r="H14" s="67"/>
      <c r="I14" s="61"/>
      <c r="J14" s="61"/>
      <c r="K14" s="54"/>
      <c r="L14" s="54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90"/>
      <c r="AE14" s="5"/>
      <c r="AF14" s="5"/>
      <c r="AG14" s="5"/>
      <c r="AH14" s="5"/>
      <c r="AI14" s="5"/>
      <c r="AJ14" s="5"/>
      <c r="AK14" s="5"/>
      <c r="AL14" s="5"/>
      <c r="AM14" s="5"/>
      <c r="AN14" s="5"/>
    </row>
    <row r="15" spans="1:40" ht="32.25" hidden="1" customHeight="1" x14ac:dyDescent="0.2">
      <c r="A15" s="65" t="s">
        <v>195</v>
      </c>
      <c r="B15" s="41" t="s">
        <v>326</v>
      </c>
      <c r="C15" s="65"/>
      <c r="D15" s="66"/>
      <c r="E15" s="66"/>
      <c r="F15" s="67"/>
      <c r="G15" s="67"/>
      <c r="H15" s="67"/>
      <c r="I15" s="61"/>
      <c r="J15" s="61"/>
      <c r="K15" s="54"/>
      <c r="L15" s="54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90"/>
      <c r="AE15" s="5"/>
      <c r="AF15" s="5"/>
      <c r="AG15" s="5"/>
      <c r="AH15" s="5"/>
      <c r="AI15" s="5"/>
      <c r="AJ15" s="5"/>
      <c r="AK15" s="5"/>
      <c r="AL15" s="5"/>
      <c r="AM15" s="5"/>
      <c r="AN15" s="5"/>
    </row>
    <row r="16" spans="1:40" ht="29.25" hidden="1" customHeight="1" x14ac:dyDescent="0.2">
      <c r="A16" s="65" t="s">
        <v>196</v>
      </c>
      <c r="B16" s="41" t="s">
        <v>241</v>
      </c>
      <c r="C16" s="65"/>
      <c r="D16" s="66"/>
      <c r="E16" s="66"/>
      <c r="F16" s="67"/>
      <c r="G16" s="67"/>
      <c r="H16" s="67"/>
      <c r="I16" s="61"/>
      <c r="J16" s="61"/>
      <c r="K16" s="54"/>
      <c r="L16" s="54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90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 ht="38.25" hidden="1" customHeight="1" x14ac:dyDescent="0.2">
      <c r="A17" s="65" t="s">
        <v>334</v>
      </c>
      <c r="B17" s="41" t="s">
        <v>296</v>
      </c>
      <c r="C17" s="65"/>
      <c r="D17" s="68"/>
      <c r="E17" s="69"/>
      <c r="F17" s="67"/>
      <c r="G17" s="67"/>
      <c r="H17" s="67"/>
      <c r="I17" s="67"/>
      <c r="J17" s="61"/>
      <c r="K17" s="54"/>
      <c r="L17" s="54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90"/>
      <c r="AE17" s="5"/>
      <c r="AF17" s="5"/>
      <c r="AG17" s="5"/>
      <c r="AH17" s="5"/>
      <c r="AI17" s="5"/>
      <c r="AJ17" s="5"/>
      <c r="AK17" s="5"/>
      <c r="AL17" s="5"/>
      <c r="AM17" s="5"/>
      <c r="AN17" s="5"/>
    </row>
    <row r="18" spans="1:40" ht="53.25" hidden="1" customHeight="1" x14ac:dyDescent="0.2">
      <c r="A18" s="65" t="s">
        <v>335</v>
      </c>
      <c r="B18" s="36" t="s">
        <v>327</v>
      </c>
      <c r="C18" s="59"/>
      <c r="D18" s="60"/>
      <c r="E18" s="60"/>
      <c r="F18" s="70"/>
      <c r="G18" s="61"/>
      <c r="H18" s="61"/>
      <c r="I18" s="61"/>
      <c r="J18" s="61"/>
      <c r="K18" s="54"/>
      <c r="L18" s="54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90"/>
      <c r="AE18" s="5"/>
      <c r="AF18" s="5"/>
      <c r="AG18" s="5"/>
      <c r="AH18" s="5"/>
      <c r="AI18" s="5"/>
      <c r="AJ18" s="5"/>
      <c r="AK18" s="5"/>
      <c r="AL18" s="5"/>
      <c r="AM18" s="5"/>
      <c r="AN18" s="5"/>
    </row>
    <row r="19" spans="1:40" ht="14.25" hidden="1" customHeight="1" x14ac:dyDescent="0.2">
      <c r="A19" s="65" t="s">
        <v>336</v>
      </c>
      <c r="B19" s="41" t="s">
        <v>273</v>
      </c>
      <c r="C19" s="65"/>
      <c r="D19" s="66"/>
      <c r="E19" s="66"/>
      <c r="F19" s="67"/>
      <c r="G19" s="67"/>
      <c r="H19" s="67"/>
      <c r="I19" s="61"/>
      <c r="J19" s="61"/>
      <c r="K19" s="54"/>
      <c r="L19" s="54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90"/>
      <c r="AE19" s="5"/>
      <c r="AF19" s="5"/>
      <c r="AG19" s="5"/>
      <c r="AH19" s="5"/>
      <c r="AI19" s="5"/>
      <c r="AJ19" s="5"/>
      <c r="AK19" s="5"/>
      <c r="AL19" s="5"/>
      <c r="AM19" s="5"/>
      <c r="AN19" s="5"/>
    </row>
    <row r="20" spans="1:40" ht="84" hidden="1" customHeight="1" x14ac:dyDescent="0.2">
      <c r="A20" s="65" t="s">
        <v>337</v>
      </c>
      <c r="B20" s="71" t="s">
        <v>298</v>
      </c>
      <c r="C20" s="65"/>
      <c r="D20" s="65"/>
      <c r="E20" s="65"/>
      <c r="F20" s="67"/>
      <c r="G20" s="67"/>
      <c r="H20" s="67"/>
      <c r="I20" s="61"/>
      <c r="J20" s="61"/>
      <c r="K20" s="54"/>
      <c r="L20" s="54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90"/>
      <c r="AE20" s="5"/>
      <c r="AF20" s="5"/>
      <c r="AG20" s="5"/>
      <c r="AH20" s="5"/>
      <c r="AI20" s="5"/>
      <c r="AJ20" s="5"/>
      <c r="AK20" s="5"/>
      <c r="AL20" s="5"/>
      <c r="AM20" s="5"/>
      <c r="AN20" s="5"/>
    </row>
    <row r="21" spans="1:40" ht="16.5" customHeight="1" x14ac:dyDescent="0.2">
      <c r="A21" s="65">
        <v>3</v>
      </c>
      <c r="B21" s="80" t="s">
        <v>119</v>
      </c>
      <c r="C21" s="65"/>
      <c r="D21" s="72"/>
      <c r="E21" s="72"/>
      <c r="F21" s="96"/>
      <c r="G21" s="172"/>
      <c r="H21" s="67"/>
      <c r="I21" s="67"/>
      <c r="J21" s="67"/>
      <c r="K21" s="54"/>
      <c r="L21" s="54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90"/>
      <c r="AE21" s="5"/>
      <c r="AF21" s="5"/>
      <c r="AG21" s="5"/>
      <c r="AH21" s="5"/>
      <c r="AI21" s="5"/>
      <c r="AJ21" s="5"/>
      <c r="AK21" s="5"/>
      <c r="AL21" s="5"/>
      <c r="AM21" s="5"/>
      <c r="AN21" s="5"/>
    </row>
    <row r="22" spans="1:40" ht="81.75" hidden="1" customHeight="1" x14ac:dyDescent="0.2">
      <c r="A22" s="65" t="s">
        <v>197</v>
      </c>
      <c r="B22" s="41" t="s">
        <v>274</v>
      </c>
      <c r="C22" s="65"/>
      <c r="D22" s="65"/>
      <c r="E22" s="65"/>
      <c r="F22" s="67"/>
      <c r="G22" s="67"/>
      <c r="H22" s="67"/>
      <c r="I22" s="61"/>
      <c r="J22" s="61"/>
      <c r="K22" s="54"/>
      <c r="L22" s="54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90"/>
      <c r="AE22" s="5"/>
      <c r="AF22" s="5"/>
      <c r="AG22" s="5"/>
      <c r="AH22" s="5"/>
      <c r="AI22" s="5"/>
      <c r="AJ22" s="5"/>
      <c r="AK22" s="5"/>
      <c r="AL22" s="5"/>
      <c r="AM22" s="5"/>
      <c r="AN22" s="5"/>
    </row>
    <row r="23" spans="1:40" ht="15" customHeight="1" x14ac:dyDescent="0.2">
      <c r="A23" s="98">
        <v>4</v>
      </c>
      <c r="B23" s="80" t="s">
        <v>120</v>
      </c>
      <c r="C23" s="65"/>
      <c r="D23" s="67"/>
      <c r="E23" s="67"/>
      <c r="F23" s="96"/>
      <c r="G23" s="96"/>
      <c r="H23" s="96"/>
      <c r="I23" s="99"/>
      <c r="J23" s="173"/>
      <c r="K23" s="101"/>
      <c r="L23" s="101"/>
      <c r="M23" s="101"/>
      <c r="N23" s="101"/>
      <c r="P23" s="174"/>
      <c r="Q23" s="174"/>
      <c r="R23" s="108"/>
      <c r="S23" s="164"/>
      <c r="T23" s="108"/>
      <c r="U23" s="5"/>
      <c r="V23" s="5"/>
      <c r="W23" s="5"/>
      <c r="X23" s="5"/>
      <c r="Y23" s="5"/>
      <c r="Z23" s="5"/>
      <c r="AA23" s="5"/>
      <c r="AB23" s="5"/>
      <c r="AC23" s="5"/>
      <c r="AD23" s="90"/>
      <c r="AE23" s="5"/>
      <c r="AF23" s="5"/>
      <c r="AG23" s="5"/>
      <c r="AH23" s="5"/>
      <c r="AI23" s="5"/>
      <c r="AJ23" s="5"/>
      <c r="AK23" s="5"/>
      <c r="AL23" s="5"/>
      <c r="AM23" s="5"/>
      <c r="AN23" s="5"/>
    </row>
    <row r="24" spans="1:40" ht="27.75" hidden="1" customHeight="1" x14ac:dyDescent="0.2">
      <c r="A24" s="65" t="s">
        <v>180</v>
      </c>
      <c r="B24" s="41" t="s">
        <v>281</v>
      </c>
      <c r="C24" s="65" t="s">
        <v>84</v>
      </c>
      <c r="D24" s="67">
        <v>22295</v>
      </c>
      <c r="E24" s="67"/>
      <c r="F24" s="67">
        <v>21636</v>
      </c>
      <c r="G24" s="67">
        <f>(D24+E24+F24)/2</f>
        <v>21965.5</v>
      </c>
      <c r="H24" s="67" t="e">
        <f t="shared" ref="H24:H31" si="0">B24*G24</f>
        <v>#VALUE!</v>
      </c>
      <c r="I24" s="54"/>
      <c r="J24" s="54"/>
      <c r="K24" s="5"/>
      <c r="L24" s="54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90"/>
      <c r="AE24" s="5"/>
      <c r="AF24" s="5"/>
      <c r="AG24" s="5"/>
      <c r="AH24" s="5"/>
      <c r="AI24" s="5"/>
      <c r="AJ24" s="5"/>
      <c r="AK24" s="5"/>
      <c r="AL24" s="5"/>
      <c r="AM24" s="5"/>
      <c r="AN24" s="5"/>
    </row>
    <row r="25" spans="1:40" ht="44.25" hidden="1" customHeight="1" x14ac:dyDescent="0.2">
      <c r="A25" s="59" t="s">
        <v>198</v>
      </c>
      <c r="B25" s="36" t="s">
        <v>301</v>
      </c>
      <c r="C25" s="59" t="s">
        <v>84</v>
      </c>
      <c r="D25" s="61">
        <v>109113</v>
      </c>
      <c r="E25" s="61">
        <v>52000</v>
      </c>
      <c r="F25" s="61">
        <v>78155</v>
      </c>
      <c r="G25" s="61">
        <f>(D25+E25+F25)/3</f>
        <v>79756</v>
      </c>
      <c r="H25" s="61" t="e">
        <f t="shared" si="0"/>
        <v>#VALUE!</v>
      </c>
      <c r="I25" s="54"/>
      <c r="J25" s="54"/>
      <c r="K25" s="5"/>
      <c r="L25" s="54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90"/>
      <c r="AE25" s="5"/>
      <c r="AF25" s="5"/>
      <c r="AG25" s="5"/>
      <c r="AH25" s="5"/>
      <c r="AI25" s="5"/>
      <c r="AJ25" s="5"/>
      <c r="AK25" s="5"/>
      <c r="AL25" s="5"/>
      <c r="AM25" s="5"/>
      <c r="AN25" s="5"/>
    </row>
    <row r="26" spans="1:40" ht="35.25" hidden="1" customHeight="1" x14ac:dyDescent="0.2">
      <c r="A26" s="59" t="s">
        <v>199</v>
      </c>
      <c r="B26" s="36" t="s">
        <v>167</v>
      </c>
      <c r="C26" s="59" t="s">
        <v>84</v>
      </c>
      <c r="D26" s="61">
        <v>109113</v>
      </c>
      <c r="E26" s="61">
        <v>52000</v>
      </c>
      <c r="F26" s="61">
        <v>78155</v>
      </c>
      <c r="G26" s="61">
        <f>(D26+E26+F26)/3</f>
        <v>79756</v>
      </c>
      <c r="H26" s="61" t="e">
        <f t="shared" si="0"/>
        <v>#VALUE!</v>
      </c>
      <c r="I26" s="54"/>
      <c r="J26" s="54"/>
      <c r="K26" s="5"/>
      <c r="L26" s="54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90"/>
      <c r="AE26" s="5"/>
      <c r="AF26" s="5"/>
      <c r="AG26" s="5"/>
      <c r="AH26" s="5"/>
      <c r="AI26" s="5"/>
      <c r="AJ26" s="5"/>
      <c r="AK26" s="5"/>
      <c r="AL26" s="5"/>
      <c r="AM26" s="5"/>
      <c r="AN26" s="5"/>
    </row>
    <row r="27" spans="1:40" ht="23.25" hidden="1" customHeight="1" x14ac:dyDescent="0.2">
      <c r="A27" s="59" t="s">
        <v>210</v>
      </c>
      <c r="B27" s="36" t="s">
        <v>168</v>
      </c>
      <c r="C27" s="59" t="s">
        <v>3</v>
      </c>
      <c r="D27" s="61">
        <v>35590</v>
      </c>
      <c r="E27" s="61">
        <v>9500</v>
      </c>
      <c r="F27" s="61">
        <v>18410</v>
      </c>
      <c r="G27" s="61">
        <f>(D27+E27+F27)/3</f>
        <v>21166.666666666668</v>
      </c>
      <c r="H27" s="61" t="e">
        <f t="shared" si="0"/>
        <v>#VALUE!</v>
      </c>
      <c r="I27" s="54"/>
      <c r="J27" s="54"/>
      <c r="K27" s="5"/>
      <c r="L27" s="54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90"/>
      <c r="AE27" s="5"/>
      <c r="AF27" s="5"/>
      <c r="AG27" s="5"/>
      <c r="AH27" s="5"/>
      <c r="AI27" s="5"/>
      <c r="AJ27" s="5"/>
      <c r="AK27" s="5"/>
      <c r="AL27" s="5"/>
      <c r="AM27" s="5"/>
      <c r="AN27" s="5"/>
    </row>
    <row r="28" spans="1:40" ht="53.25" hidden="1" customHeight="1" x14ac:dyDescent="0.2">
      <c r="A28" s="65" t="s">
        <v>43</v>
      </c>
      <c r="B28" s="41" t="s">
        <v>118</v>
      </c>
      <c r="C28" s="65" t="s">
        <v>84</v>
      </c>
      <c r="D28" s="67">
        <v>325458</v>
      </c>
      <c r="E28" s="67">
        <v>148000</v>
      </c>
      <c r="F28" s="67">
        <v>335648</v>
      </c>
      <c r="G28" s="67">
        <f>(D28+E28+F28)/3</f>
        <v>269702</v>
      </c>
      <c r="H28" s="67" t="e">
        <f t="shared" si="0"/>
        <v>#VALUE!</v>
      </c>
      <c r="I28" s="54"/>
      <c r="J28" s="54"/>
      <c r="K28" s="5"/>
      <c r="L28" s="54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90"/>
      <c r="AE28" s="5"/>
      <c r="AF28" s="5"/>
      <c r="AG28" s="5"/>
      <c r="AH28" s="5"/>
      <c r="AI28" s="5"/>
      <c r="AJ28" s="5"/>
      <c r="AK28" s="5"/>
      <c r="AL28" s="5"/>
      <c r="AM28" s="5"/>
      <c r="AN28" s="5"/>
    </row>
    <row r="29" spans="1:40" ht="30" hidden="1" customHeight="1" x14ac:dyDescent="0.2">
      <c r="A29" s="65"/>
      <c r="B29" s="41" t="s">
        <v>390</v>
      </c>
      <c r="C29" s="65" t="s">
        <v>3</v>
      </c>
      <c r="D29" s="67">
        <v>107079</v>
      </c>
      <c r="E29" s="67"/>
      <c r="F29" s="67">
        <v>174290</v>
      </c>
      <c r="G29" s="67">
        <f>(D29+E29+F29)/2</f>
        <v>140684.5</v>
      </c>
      <c r="H29" s="67" t="e">
        <f t="shared" si="0"/>
        <v>#VALUE!</v>
      </c>
      <c r="I29" s="54"/>
      <c r="J29" s="54"/>
      <c r="K29" s="5"/>
      <c r="L29" s="54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90"/>
      <c r="AE29" s="5"/>
      <c r="AF29" s="5"/>
      <c r="AG29" s="5"/>
      <c r="AH29" s="5"/>
      <c r="AI29" s="5"/>
      <c r="AJ29" s="5"/>
      <c r="AK29" s="5"/>
      <c r="AL29" s="5"/>
      <c r="AM29" s="5"/>
      <c r="AN29" s="5"/>
    </row>
    <row r="30" spans="1:40" ht="44.25" hidden="1" customHeight="1" x14ac:dyDescent="0.2">
      <c r="A30" s="65" t="s">
        <v>211</v>
      </c>
      <c r="B30" s="41" t="s">
        <v>328</v>
      </c>
      <c r="C30" s="65" t="s">
        <v>3</v>
      </c>
      <c r="D30" s="67">
        <v>155840</v>
      </c>
      <c r="E30" s="67"/>
      <c r="F30" s="67">
        <v>220950</v>
      </c>
      <c r="G30" s="67">
        <f>(D30+E30+F30)/2</f>
        <v>188395</v>
      </c>
      <c r="H30" s="67" t="e">
        <f t="shared" si="0"/>
        <v>#VALUE!</v>
      </c>
      <c r="I30" s="54"/>
      <c r="J30" s="54"/>
      <c r="K30" s="5"/>
      <c r="L30" s="54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90"/>
      <c r="AE30" s="5"/>
      <c r="AF30" s="5"/>
      <c r="AG30" s="5"/>
      <c r="AH30" s="5"/>
      <c r="AI30" s="5"/>
      <c r="AJ30" s="5"/>
      <c r="AK30" s="5"/>
      <c r="AL30" s="5"/>
      <c r="AM30" s="5"/>
      <c r="AN30" s="5"/>
    </row>
    <row r="31" spans="1:40" ht="39" hidden="1" customHeight="1" x14ac:dyDescent="0.2">
      <c r="A31" s="76" t="s">
        <v>338</v>
      </c>
      <c r="B31" s="41" t="s">
        <v>325</v>
      </c>
      <c r="C31" s="65" t="s">
        <v>3</v>
      </c>
      <c r="D31" s="61">
        <v>207490</v>
      </c>
      <c r="E31" s="61"/>
      <c r="F31" s="61">
        <v>206180</v>
      </c>
      <c r="G31" s="61">
        <f>(D31+E31+F31)/2</f>
        <v>206835</v>
      </c>
      <c r="H31" s="61" t="e">
        <f t="shared" si="0"/>
        <v>#VALUE!</v>
      </c>
      <c r="I31" s="54"/>
      <c r="J31" s="54"/>
      <c r="K31" s="5" t="s">
        <v>388</v>
      </c>
      <c r="L31" s="54"/>
      <c r="M31" s="5" t="s">
        <v>388</v>
      </c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90"/>
      <c r="AE31" s="5"/>
      <c r="AF31" s="5"/>
      <c r="AG31" s="5"/>
      <c r="AH31" s="5"/>
      <c r="AI31" s="5"/>
      <c r="AJ31" s="5"/>
      <c r="AK31" s="5"/>
      <c r="AL31" s="5"/>
      <c r="AM31" s="5"/>
      <c r="AN31" s="5"/>
    </row>
    <row r="32" spans="1:40" ht="12.75" x14ac:dyDescent="0.2">
      <c r="A32" s="98">
        <v>5</v>
      </c>
      <c r="B32" s="80" t="s">
        <v>9</v>
      </c>
      <c r="C32" s="65"/>
      <c r="D32" s="96"/>
      <c r="E32" s="96"/>
      <c r="F32" s="96"/>
      <c r="G32" s="172"/>
      <c r="H32" s="172"/>
      <c r="I32" s="54"/>
      <c r="J32" s="54"/>
      <c r="K32" s="5"/>
      <c r="L32" s="96"/>
      <c r="M32" s="5"/>
      <c r="N32" s="5"/>
      <c r="O32" s="175"/>
      <c r="P32" s="17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90"/>
      <c r="AE32" s="5"/>
      <c r="AF32" s="5"/>
      <c r="AG32" s="5"/>
      <c r="AH32" s="5"/>
      <c r="AI32" s="5"/>
      <c r="AJ32" s="5"/>
      <c r="AK32" s="5"/>
      <c r="AL32" s="5"/>
      <c r="AM32" s="5"/>
      <c r="AN32" s="5"/>
    </row>
    <row r="33" spans="1:40" ht="29.25" hidden="1" customHeight="1" x14ac:dyDescent="0.2">
      <c r="A33" s="98" t="s">
        <v>44</v>
      </c>
      <c r="B33" s="41" t="s">
        <v>10</v>
      </c>
      <c r="C33" s="65"/>
      <c r="D33" s="72"/>
      <c r="E33" s="72"/>
      <c r="F33" s="67"/>
      <c r="G33" s="67"/>
      <c r="H33" s="67"/>
      <c r="I33" s="61"/>
      <c r="J33" s="61"/>
      <c r="K33" s="54"/>
      <c r="L33" s="54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90"/>
      <c r="AE33" s="5"/>
      <c r="AF33" s="5"/>
      <c r="AG33" s="5"/>
      <c r="AH33" s="5"/>
      <c r="AI33" s="5"/>
      <c r="AJ33" s="5"/>
      <c r="AK33" s="5"/>
      <c r="AL33" s="5"/>
      <c r="AM33" s="5"/>
      <c r="AN33" s="5"/>
    </row>
    <row r="34" spans="1:40" ht="39.75" hidden="1" customHeight="1" x14ac:dyDescent="0.2">
      <c r="A34" s="98" t="s">
        <v>181</v>
      </c>
      <c r="B34" s="41" t="s">
        <v>282</v>
      </c>
      <c r="C34" s="65"/>
      <c r="D34" s="72"/>
      <c r="E34" s="72"/>
      <c r="F34" s="67"/>
      <c r="G34" s="67"/>
      <c r="H34" s="67"/>
      <c r="I34" s="61"/>
      <c r="J34" s="61"/>
      <c r="K34" s="54"/>
      <c r="L34" s="54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90"/>
      <c r="AE34" s="5"/>
      <c r="AF34" s="5"/>
      <c r="AG34" s="5"/>
      <c r="AH34" s="5"/>
      <c r="AI34" s="5"/>
      <c r="AJ34" s="5"/>
      <c r="AK34" s="5"/>
      <c r="AL34" s="5"/>
      <c r="AM34" s="5"/>
      <c r="AN34" s="5"/>
    </row>
    <row r="35" spans="1:40" ht="28.5" hidden="1" customHeight="1" x14ac:dyDescent="0.2">
      <c r="A35" s="106" t="s">
        <v>182</v>
      </c>
      <c r="B35" s="36" t="s">
        <v>121</v>
      </c>
      <c r="C35" s="59"/>
      <c r="D35" s="60"/>
      <c r="E35" s="60"/>
      <c r="F35" s="61"/>
      <c r="G35" s="61"/>
      <c r="H35" s="61"/>
      <c r="I35" s="61"/>
      <c r="J35" s="61"/>
      <c r="K35" s="54"/>
      <c r="L35" s="54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90"/>
      <c r="AE35" s="5"/>
      <c r="AF35" s="5"/>
      <c r="AG35" s="5"/>
      <c r="AH35" s="5"/>
      <c r="AI35" s="5"/>
      <c r="AJ35" s="5"/>
      <c r="AK35" s="5"/>
      <c r="AL35" s="5"/>
      <c r="AM35" s="5"/>
      <c r="AN35" s="5"/>
    </row>
    <row r="36" spans="1:40" ht="31.5" hidden="1" customHeight="1" x14ac:dyDescent="0.2">
      <c r="A36" s="98" t="s">
        <v>200</v>
      </c>
      <c r="B36" s="41" t="s">
        <v>169</v>
      </c>
      <c r="C36" s="65"/>
      <c r="D36" s="72"/>
      <c r="E36" s="72"/>
      <c r="F36" s="67"/>
      <c r="G36" s="67"/>
      <c r="H36" s="67"/>
      <c r="I36" s="67"/>
      <c r="J36" s="67"/>
      <c r="K36" s="54"/>
      <c r="L36" s="54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90"/>
      <c r="AE36" s="5"/>
      <c r="AF36" s="5"/>
      <c r="AG36" s="5"/>
      <c r="AH36" s="5"/>
      <c r="AI36" s="5"/>
      <c r="AJ36" s="5"/>
      <c r="AK36" s="5"/>
      <c r="AL36" s="5"/>
      <c r="AM36" s="5"/>
      <c r="AN36" s="5"/>
    </row>
    <row r="37" spans="1:40" ht="33" customHeight="1" x14ac:dyDescent="0.2">
      <c r="A37" s="98">
        <v>6</v>
      </c>
      <c r="B37" s="102" t="s">
        <v>13</v>
      </c>
      <c r="C37" s="80"/>
      <c r="D37" s="80"/>
      <c r="E37" s="80"/>
      <c r="F37" s="80"/>
      <c r="G37" s="80"/>
      <c r="H37" s="99"/>
      <c r="I37" s="100"/>
      <c r="J37" s="100"/>
      <c r="K37" s="5"/>
      <c r="L37" s="5"/>
      <c r="M37" s="5"/>
      <c r="N37" s="108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90"/>
      <c r="AE37" s="5"/>
      <c r="AF37" s="5"/>
      <c r="AG37" s="5"/>
      <c r="AH37" s="5"/>
      <c r="AI37" s="5"/>
      <c r="AJ37" s="5"/>
      <c r="AK37" s="5"/>
      <c r="AL37" s="5"/>
      <c r="AM37" s="5"/>
      <c r="AN37" s="5"/>
    </row>
    <row r="38" spans="1:40" ht="51" hidden="1" customHeight="1" x14ac:dyDescent="0.2">
      <c r="A38" s="106" t="s">
        <v>183</v>
      </c>
      <c r="B38" s="36" t="s">
        <v>275</v>
      </c>
      <c r="C38" s="59" t="s">
        <v>4</v>
      </c>
      <c r="D38" s="60">
        <v>4</v>
      </c>
      <c r="E38" s="60"/>
      <c r="F38" s="61">
        <v>487500</v>
      </c>
      <c r="G38" s="61"/>
      <c r="H38" s="54"/>
      <c r="I38" s="5"/>
      <c r="J38" s="5"/>
      <c r="K38" s="5"/>
      <c r="L38" s="5"/>
      <c r="M38" s="5"/>
      <c r="N38" s="108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90"/>
      <c r="AE38" s="5"/>
      <c r="AF38" s="5"/>
      <c r="AG38" s="5"/>
      <c r="AH38" s="5"/>
      <c r="AI38" s="5"/>
      <c r="AJ38" s="5"/>
      <c r="AK38" s="5"/>
      <c r="AL38" s="5"/>
      <c r="AM38" s="5"/>
      <c r="AN38" s="5"/>
    </row>
    <row r="39" spans="1:40" ht="53.25" hidden="1" customHeight="1" x14ac:dyDescent="0.2">
      <c r="A39" s="106" t="s">
        <v>45</v>
      </c>
      <c r="B39" s="36" t="s">
        <v>385</v>
      </c>
      <c r="C39" s="59" t="s">
        <v>4</v>
      </c>
      <c r="D39" s="60">
        <v>4</v>
      </c>
      <c r="E39" s="60"/>
      <c r="F39" s="73">
        <v>487500</v>
      </c>
      <c r="G39" s="73"/>
      <c r="H39" s="54"/>
      <c r="I39" s="5"/>
      <c r="J39" s="5"/>
      <c r="K39" s="5"/>
      <c r="L39" s="5"/>
      <c r="M39" s="5"/>
      <c r="N39" s="108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90"/>
      <c r="AE39" s="5"/>
      <c r="AF39" s="5"/>
      <c r="AG39" s="5"/>
      <c r="AH39" s="5"/>
      <c r="AI39" s="5"/>
      <c r="AJ39" s="5"/>
      <c r="AK39" s="5"/>
      <c r="AL39" s="5"/>
      <c r="AM39" s="5"/>
      <c r="AN39" s="5"/>
    </row>
    <row r="40" spans="1:40" ht="38.25" customHeight="1" x14ac:dyDescent="0.2">
      <c r="A40" s="98">
        <v>7</v>
      </c>
      <c r="B40" s="102" t="s">
        <v>267</v>
      </c>
      <c r="C40" s="80"/>
      <c r="D40" s="80"/>
      <c r="E40" s="80"/>
      <c r="F40" s="80"/>
      <c r="G40" s="80"/>
      <c r="H40" s="103"/>
      <c r="I40" s="103"/>
      <c r="J40" s="103"/>
      <c r="K40" s="5"/>
      <c r="L40" s="5"/>
      <c r="M40" s="5"/>
      <c r="N40" s="80"/>
      <c r="O40" s="80"/>
      <c r="P40" s="80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90"/>
      <c r="AE40" s="5"/>
      <c r="AF40" s="5"/>
      <c r="AG40" s="5"/>
      <c r="AH40" s="5"/>
      <c r="AI40" s="5"/>
      <c r="AJ40" s="5"/>
      <c r="AK40" s="5"/>
      <c r="AL40" s="5"/>
      <c r="AM40" s="5"/>
      <c r="AN40" s="5"/>
    </row>
    <row r="41" spans="1:40" ht="38.25" hidden="1" customHeight="1" x14ac:dyDescent="0.2">
      <c r="A41" s="65" t="s">
        <v>48</v>
      </c>
      <c r="B41" s="41" t="s">
        <v>172</v>
      </c>
      <c r="C41" s="65"/>
      <c r="D41" s="72"/>
      <c r="E41" s="72"/>
      <c r="F41" s="67"/>
      <c r="G41" s="67"/>
      <c r="H41" s="67"/>
      <c r="I41" s="61"/>
      <c r="J41" s="61"/>
      <c r="K41" s="54"/>
      <c r="L41" s="54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90"/>
      <c r="AE41" s="5"/>
      <c r="AF41" s="5"/>
      <c r="AG41" s="5"/>
      <c r="AH41" s="5"/>
      <c r="AI41" s="5"/>
      <c r="AJ41" s="5"/>
      <c r="AK41" s="5"/>
      <c r="AL41" s="5"/>
      <c r="AM41" s="5"/>
      <c r="AN41" s="5"/>
    </row>
    <row r="42" spans="1:40" ht="13.5" customHeight="1" x14ac:dyDescent="0.2">
      <c r="A42" s="98">
        <v>8</v>
      </c>
      <c r="B42" s="80" t="s">
        <v>287</v>
      </c>
      <c r="C42" s="65"/>
      <c r="D42" s="72"/>
      <c r="E42" s="72"/>
      <c r="F42" s="67"/>
      <c r="G42" s="67"/>
      <c r="H42" s="67"/>
      <c r="I42" s="67"/>
      <c r="J42" s="100"/>
      <c r="K42" s="100"/>
      <c r="L42" s="100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90"/>
      <c r="AE42" s="5"/>
      <c r="AF42" s="5"/>
      <c r="AG42" s="5"/>
      <c r="AH42" s="5"/>
      <c r="AI42" s="5"/>
      <c r="AJ42" s="5"/>
      <c r="AK42" s="5"/>
      <c r="AL42" s="5"/>
      <c r="AM42" s="5"/>
      <c r="AN42" s="5"/>
    </row>
    <row r="43" spans="1:40" ht="42" hidden="1" customHeight="1" x14ac:dyDescent="0.2">
      <c r="A43" s="98" t="s">
        <v>50</v>
      </c>
      <c r="B43" s="81" t="s">
        <v>329</v>
      </c>
      <c r="C43" s="82"/>
      <c r="D43" s="83"/>
      <c r="E43" s="84"/>
      <c r="F43" s="85"/>
      <c r="G43" s="85"/>
      <c r="H43" s="85"/>
      <c r="I43" s="8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</row>
    <row r="44" spans="1:40" ht="39.75" hidden="1" customHeight="1" x14ac:dyDescent="0.2">
      <c r="A44" s="98" t="s">
        <v>184</v>
      </c>
      <c r="B44" s="41" t="s">
        <v>330</v>
      </c>
      <c r="C44" s="65"/>
      <c r="D44" s="72"/>
      <c r="E44" s="69"/>
      <c r="F44" s="67"/>
      <c r="G44" s="67"/>
      <c r="H44" s="67"/>
      <c r="I44" s="67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</row>
    <row r="45" spans="1:40" ht="12.75" x14ac:dyDescent="0.2">
      <c r="A45" s="98">
        <v>9</v>
      </c>
      <c r="B45" s="80" t="s">
        <v>16</v>
      </c>
      <c r="C45" s="65"/>
      <c r="D45" s="72"/>
      <c r="E45" s="72"/>
      <c r="F45" s="67"/>
      <c r="G45" s="67"/>
      <c r="H45" s="67"/>
      <c r="I45" s="67"/>
      <c r="J45" s="100"/>
      <c r="K45" s="100"/>
      <c r="L45" s="100"/>
      <c r="M45" s="100"/>
      <c r="N45" s="100"/>
      <c r="O45" s="5"/>
      <c r="P45" s="5"/>
      <c r="Q45" s="5"/>
      <c r="R45" s="5"/>
      <c r="S45" s="108"/>
      <c r="T45" s="108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</row>
    <row r="46" spans="1:40" ht="12.75" hidden="1" x14ac:dyDescent="0.2">
      <c r="A46" s="59" t="s">
        <v>51</v>
      </c>
      <c r="B46" s="36" t="s">
        <v>170</v>
      </c>
      <c r="C46" s="59"/>
      <c r="D46" s="60"/>
      <c r="E46" s="60"/>
      <c r="F46" s="61"/>
      <c r="G46" s="61"/>
      <c r="H46" s="61"/>
      <c r="I46" s="61"/>
      <c r="J46" s="61"/>
      <c r="K46" s="54"/>
      <c r="L46" s="54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</row>
    <row r="47" spans="1:40" ht="12.75" hidden="1" x14ac:dyDescent="0.2">
      <c r="A47" s="59" t="s">
        <v>52</v>
      </c>
      <c r="B47" s="36" t="s">
        <v>17</v>
      </c>
      <c r="C47" s="59"/>
      <c r="D47" s="60"/>
      <c r="E47" s="60"/>
      <c r="F47" s="61"/>
      <c r="G47" s="61"/>
      <c r="H47" s="61"/>
      <c r="I47" s="61"/>
      <c r="J47" s="61"/>
      <c r="K47" s="54"/>
      <c r="L47" s="54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</row>
    <row r="48" spans="1:40" ht="12.75" hidden="1" x14ac:dyDescent="0.2">
      <c r="A48" s="59" t="s">
        <v>185</v>
      </c>
      <c r="B48" s="36" t="s">
        <v>331</v>
      </c>
      <c r="C48" s="59"/>
      <c r="D48" s="60"/>
      <c r="E48" s="60"/>
      <c r="F48" s="61"/>
      <c r="G48" s="61"/>
      <c r="H48" s="61"/>
      <c r="I48" s="61"/>
      <c r="J48" s="61"/>
      <c r="K48" s="54"/>
      <c r="L48" s="54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</row>
    <row r="49" spans="1:40" ht="12.75" hidden="1" x14ac:dyDescent="0.2">
      <c r="A49" s="59" t="s">
        <v>339</v>
      </c>
      <c r="B49" s="36" t="s">
        <v>123</v>
      </c>
      <c r="C49" s="59"/>
      <c r="D49" s="60"/>
      <c r="E49" s="60"/>
      <c r="F49" s="61"/>
      <c r="G49" s="61"/>
      <c r="H49" s="61"/>
      <c r="I49" s="61"/>
      <c r="J49" s="61"/>
      <c r="K49" s="54"/>
      <c r="L49" s="54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</row>
    <row r="50" spans="1:40" ht="25.5" hidden="1" x14ac:dyDescent="0.2">
      <c r="A50" s="59" t="s">
        <v>340</v>
      </c>
      <c r="B50" s="41" t="s">
        <v>302</v>
      </c>
      <c r="C50" s="59"/>
      <c r="D50" s="60"/>
      <c r="E50" s="60"/>
      <c r="F50" s="61"/>
      <c r="G50" s="61"/>
      <c r="H50" s="61"/>
      <c r="I50" s="61"/>
      <c r="J50" s="61"/>
      <c r="K50" s="54"/>
      <c r="L50" s="54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</row>
    <row r="51" spans="1:40" ht="12.75" hidden="1" x14ac:dyDescent="0.2">
      <c r="A51" s="59" t="s">
        <v>341</v>
      </c>
      <c r="B51" s="36" t="s">
        <v>18</v>
      </c>
      <c r="C51" s="59"/>
      <c r="D51" s="60"/>
      <c r="E51" s="60"/>
      <c r="F51" s="61"/>
      <c r="G51" s="61"/>
      <c r="H51" s="61"/>
      <c r="I51" s="61"/>
      <c r="J51" s="61"/>
      <c r="K51" s="54"/>
      <c r="L51" s="54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</row>
    <row r="52" spans="1:40" ht="38.25" hidden="1" x14ac:dyDescent="0.2">
      <c r="A52" s="59" t="s">
        <v>342</v>
      </c>
      <c r="B52" s="36" t="s">
        <v>278</v>
      </c>
      <c r="C52" s="59"/>
      <c r="D52" s="60"/>
      <c r="E52" s="60"/>
      <c r="F52" s="61"/>
      <c r="G52" s="61"/>
      <c r="H52" s="61"/>
      <c r="I52" s="61"/>
      <c r="J52" s="61"/>
      <c r="K52" s="54"/>
      <c r="L52" s="54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</row>
    <row r="53" spans="1:40" ht="12.75" x14ac:dyDescent="0.2">
      <c r="A53" s="98">
        <v>10</v>
      </c>
      <c r="B53" s="80" t="s">
        <v>19</v>
      </c>
      <c r="C53" s="65"/>
      <c r="D53" s="72"/>
      <c r="E53" s="72"/>
      <c r="F53" s="67"/>
      <c r="G53" s="67"/>
      <c r="H53" s="67"/>
      <c r="I53" s="96"/>
      <c r="J53" s="96"/>
      <c r="K53" s="104"/>
      <c r="L53" s="54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</row>
    <row r="54" spans="1:40" ht="52.5" hidden="1" customHeight="1" x14ac:dyDescent="0.2">
      <c r="A54" s="59" t="s">
        <v>53</v>
      </c>
      <c r="B54" s="41" t="s">
        <v>332</v>
      </c>
      <c r="C54" s="59" t="s">
        <v>3</v>
      </c>
      <c r="D54" s="60">
        <v>66</v>
      </c>
      <c r="E54" s="60"/>
      <c r="F54" s="74">
        <v>137035</v>
      </c>
      <c r="G54" s="61"/>
      <c r="H54" s="165">
        <v>131891</v>
      </c>
      <c r="I54" s="61">
        <f>(F54+G54+H54)/2</f>
        <v>134463</v>
      </c>
      <c r="J54" s="61">
        <f t="shared" ref="J54" si="1">D54*I54</f>
        <v>8874558</v>
      </c>
      <c r="K54" s="54"/>
      <c r="L54" s="54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</row>
    <row r="55" spans="1:40" ht="33.75" customHeight="1" x14ac:dyDescent="0.2">
      <c r="A55" s="65">
        <v>11</v>
      </c>
      <c r="B55" s="102" t="s">
        <v>20</v>
      </c>
      <c r="C55" s="80"/>
      <c r="D55" s="80"/>
      <c r="E55" s="80"/>
      <c r="F55" s="80"/>
      <c r="G55" s="80"/>
      <c r="H55" s="80"/>
      <c r="I55" s="103"/>
      <c r="J55" s="103"/>
      <c r="K55" s="104"/>
      <c r="L55" s="54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</row>
    <row r="56" spans="1:40" ht="42" hidden="1" customHeight="1" x14ac:dyDescent="0.2">
      <c r="A56" s="59" t="s">
        <v>54</v>
      </c>
      <c r="B56" s="36" t="s">
        <v>276</v>
      </c>
      <c r="C56" s="59" t="s">
        <v>4</v>
      </c>
      <c r="D56" s="60">
        <v>1</v>
      </c>
      <c r="E56" s="60"/>
      <c r="F56" s="61">
        <v>666657</v>
      </c>
      <c r="G56" s="61">
        <v>500000</v>
      </c>
      <c r="H56" s="67">
        <v>675000</v>
      </c>
      <c r="I56" s="61">
        <f>(F56+G56+H56)/3</f>
        <v>613885.66666666663</v>
      </c>
      <c r="J56" s="61">
        <f t="shared" ref="J56:J78" si="2">D56*I56</f>
        <v>613885.66666666663</v>
      </c>
      <c r="K56" s="54"/>
      <c r="L56" s="54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</row>
    <row r="57" spans="1:40" ht="12.75" hidden="1" x14ac:dyDescent="0.2">
      <c r="A57" s="59" t="s">
        <v>55</v>
      </c>
      <c r="B57" s="36" t="s">
        <v>22</v>
      </c>
      <c r="C57" s="59" t="s">
        <v>4</v>
      </c>
      <c r="D57" s="60">
        <v>2</v>
      </c>
      <c r="E57" s="60"/>
      <c r="F57" s="61">
        <v>434406</v>
      </c>
      <c r="G57" s="61">
        <v>320000</v>
      </c>
      <c r="H57" s="165">
        <v>457465</v>
      </c>
      <c r="I57" s="61">
        <f>(F57+G57+H57)/3</f>
        <v>403957</v>
      </c>
      <c r="J57" s="61">
        <f t="shared" si="2"/>
        <v>807914</v>
      </c>
      <c r="K57" s="54"/>
      <c r="L57" s="54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</row>
    <row r="58" spans="1:40" ht="38.25" hidden="1" x14ac:dyDescent="0.2">
      <c r="A58" s="59" t="s">
        <v>56</v>
      </c>
      <c r="B58" s="36" t="s">
        <v>171</v>
      </c>
      <c r="C58" s="59" t="s">
        <v>4</v>
      </c>
      <c r="D58" s="60">
        <v>3</v>
      </c>
      <c r="E58" s="60">
        <v>222656</v>
      </c>
      <c r="F58" s="61"/>
      <c r="G58" s="61"/>
      <c r="H58" s="165"/>
      <c r="I58" s="61">
        <f>(E58+G58+H58)/1</f>
        <v>222656</v>
      </c>
      <c r="J58" s="61">
        <f t="shared" si="2"/>
        <v>667968</v>
      </c>
      <c r="K58" s="54"/>
      <c r="L58" s="54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</row>
    <row r="59" spans="1:40" ht="25.5" hidden="1" x14ac:dyDescent="0.2">
      <c r="A59" s="59" t="s">
        <v>57</v>
      </c>
      <c r="B59" s="41" t="s">
        <v>333</v>
      </c>
      <c r="C59" s="59" t="s">
        <v>4</v>
      </c>
      <c r="D59" s="60">
        <v>9</v>
      </c>
      <c r="E59" s="60"/>
      <c r="F59" s="61">
        <v>128750</v>
      </c>
      <c r="G59" s="61">
        <v>85000</v>
      </c>
      <c r="H59" s="165">
        <v>134000</v>
      </c>
      <c r="I59" s="67">
        <f t="shared" ref="I59:I72" si="3">(F59+G59+H59)/3</f>
        <v>115916.66666666667</v>
      </c>
      <c r="J59" s="61">
        <f t="shared" si="2"/>
        <v>1043250</v>
      </c>
      <c r="K59" s="54"/>
      <c r="L59" s="54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</row>
    <row r="60" spans="1:40" ht="12.75" hidden="1" x14ac:dyDescent="0.2">
      <c r="A60" s="59" t="s">
        <v>58</v>
      </c>
      <c r="B60" s="36" t="s">
        <v>125</v>
      </c>
      <c r="C60" s="59" t="s">
        <v>87</v>
      </c>
      <c r="D60" s="60">
        <v>12</v>
      </c>
      <c r="E60" s="60"/>
      <c r="F60" s="61">
        <v>29896</v>
      </c>
      <c r="G60" s="61">
        <v>24000</v>
      </c>
      <c r="H60" s="165">
        <v>36334</v>
      </c>
      <c r="I60" s="61">
        <f t="shared" si="3"/>
        <v>30076.666666666668</v>
      </c>
      <c r="J60" s="61">
        <f t="shared" si="2"/>
        <v>360920</v>
      </c>
      <c r="K60" s="54"/>
      <c r="L60" s="54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</row>
    <row r="61" spans="1:40" ht="12.75" hidden="1" x14ac:dyDescent="0.2">
      <c r="A61" s="59" t="s">
        <v>59</v>
      </c>
      <c r="B61" s="36" t="s">
        <v>127</v>
      </c>
      <c r="C61" s="59" t="s">
        <v>87</v>
      </c>
      <c r="D61" s="60">
        <v>12</v>
      </c>
      <c r="E61" s="60"/>
      <c r="F61" s="61">
        <v>16896</v>
      </c>
      <c r="G61" s="61">
        <v>24000</v>
      </c>
      <c r="H61" s="165">
        <v>27250</v>
      </c>
      <c r="I61" s="61">
        <f t="shared" si="3"/>
        <v>22715.333333333332</v>
      </c>
      <c r="J61" s="61">
        <f t="shared" si="2"/>
        <v>272584</v>
      </c>
      <c r="K61" s="54"/>
      <c r="L61" s="54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</row>
    <row r="62" spans="1:40" ht="12.75" hidden="1" x14ac:dyDescent="0.2">
      <c r="A62" s="59" t="s">
        <v>189</v>
      </c>
      <c r="B62" s="36" t="s">
        <v>25</v>
      </c>
      <c r="C62" s="59" t="s">
        <v>87</v>
      </c>
      <c r="D62" s="60">
        <v>12</v>
      </c>
      <c r="E62" s="60"/>
      <c r="F62" s="61">
        <v>13541</v>
      </c>
      <c r="G62" s="61">
        <v>16000</v>
      </c>
      <c r="H62" s="165">
        <v>23784</v>
      </c>
      <c r="I62" s="61">
        <f t="shared" si="3"/>
        <v>17775</v>
      </c>
      <c r="J62" s="61">
        <f t="shared" si="2"/>
        <v>213300</v>
      </c>
      <c r="K62" s="54"/>
      <c r="L62" s="54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</row>
    <row r="63" spans="1:40" ht="12.75" x14ac:dyDescent="0.2">
      <c r="A63" s="98">
        <v>12</v>
      </c>
      <c r="B63" s="80" t="s">
        <v>26</v>
      </c>
      <c r="C63" s="65"/>
      <c r="D63" s="72"/>
      <c r="E63" s="72"/>
      <c r="F63" s="67"/>
      <c r="G63" s="67"/>
      <c r="H63" s="67"/>
      <c r="I63" s="96"/>
      <c r="J63" s="96"/>
      <c r="K63" s="104"/>
      <c r="L63" s="99"/>
      <c r="M63" s="175"/>
      <c r="N63" s="175"/>
      <c r="O63" s="17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</row>
    <row r="64" spans="1:40" ht="12.75" hidden="1" x14ac:dyDescent="0.2">
      <c r="A64" s="59" t="s">
        <v>60</v>
      </c>
      <c r="B64" s="36" t="s">
        <v>269</v>
      </c>
      <c r="C64" s="59" t="s">
        <v>87</v>
      </c>
      <c r="D64" s="60">
        <v>15</v>
      </c>
      <c r="E64" s="60"/>
      <c r="F64" s="61">
        <v>20209</v>
      </c>
      <c r="G64" s="61">
        <v>15000</v>
      </c>
      <c r="H64" s="67">
        <v>24800</v>
      </c>
      <c r="I64" s="61">
        <f t="shared" si="3"/>
        <v>20003</v>
      </c>
      <c r="J64" s="61">
        <f t="shared" si="2"/>
        <v>300045</v>
      </c>
      <c r="K64" s="54"/>
      <c r="L64" s="54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</row>
    <row r="65" spans="1:40" ht="12.75" hidden="1" x14ac:dyDescent="0.2">
      <c r="A65" s="59" t="s">
        <v>62</v>
      </c>
      <c r="B65" s="36" t="s">
        <v>129</v>
      </c>
      <c r="C65" s="59" t="s">
        <v>3</v>
      </c>
      <c r="D65" s="60">
        <v>6</v>
      </c>
      <c r="E65" s="60"/>
      <c r="F65" s="61">
        <v>14584</v>
      </c>
      <c r="G65" s="61">
        <v>13000</v>
      </c>
      <c r="H65" s="165">
        <v>18566</v>
      </c>
      <c r="I65" s="61">
        <f t="shared" si="3"/>
        <v>15383.333333333334</v>
      </c>
      <c r="J65" s="61">
        <f t="shared" si="2"/>
        <v>92300</v>
      </c>
      <c r="K65" s="54"/>
      <c r="L65" s="54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</row>
    <row r="66" spans="1:40" ht="12.75" hidden="1" x14ac:dyDescent="0.2">
      <c r="A66" s="59" t="s">
        <v>63</v>
      </c>
      <c r="B66" s="36" t="s">
        <v>27</v>
      </c>
      <c r="C66" s="59" t="s">
        <v>4</v>
      </c>
      <c r="D66" s="60">
        <v>1</v>
      </c>
      <c r="E66" s="60"/>
      <c r="F66" s="61">
        <v>180000</v>
      </c>
      <c r="G66" s="61">
        <v>110000</v>
      </c>
      <c r="H66" s="165">
        <v>124311</v>
      </c>
      <c r="I66" s="61">
        <f t="shared" si="3"/>
        <v>138103.66666666666</v>
      </c>
      <c r="J66" s="61">
        <f t="shared" si="2"/>
        <v>138103.66666666666</v>
      </c>
      <c r="K66" s="54"/>
      <c r="L66" s="54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</row>
    <row r="67" spans="1:40" ht="25.5" hidden="1" x14ac:dyDescent="0.2">
      <c r="A67" s="59" t="s">
        <v>190</v>
      </c>
      <c r="B67" s="36" t="s">
        <v>279</v>
      </c>
      <c r="C67" s="59" t="s">
        <v>4</v>
      </c>
      <c r="D67" s="60">
        <v>4</v>
      </c>
      <c r="E67" s="60"/>
      <c r="F67" s="67">
        <v>75000</v>
      </c>
      <c r="G67" s="67"/>
      <c r="H67" s="67">
        <v>90000</v>
      </c>
      <c r="I67" s="61">
        <f t="shared" si="3"/>
        <v>55000</v>
      </c>
      <c r="J67" s="61">
        <f t="shared" si="2"/>
        <v>220000</v>
      </c>
      <c r="K67" s="54"/>
      <c r="L67" s="54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</row>
    <row r="68" spans="1:40" ht="25.5" hidden="1" x14ac:dyDescent="0.2">
      <c r="A68" s="59" t="s">
        <v>191</v>
      </c>
      <c r="B68" s="36" t="s">
        <v>258</v>
      </c>
      <c r="C68" s="59" t="s">
        <v>88</v>
      </c>
      <c r="D68" s="60">
        <v>2</v>
      </c>
      <c r="E68" s="60"/>
      <c r="F68" s="61">
        <v>165000</v>
      </c>
      <c r="G68" s="61">
        <v>70000</v>
      </c>
      <c r="H68" s="165">
        <v>122411</v>
      </c>
      <c r="I68" s="61">
        <f t="shared" si="3"/>
        <v>119137</v>
      </c>
      <c r="J68" s="61">
        <f t="shared" si="2"/>
        <v>238274</v>
      </c>
      <c r="K68" s="54"/>
      <c r="L68" s="54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</row>
    <row r="69" spans="1:40" ht="12.75" hidden="1" x14ac:dyDescent="0.2">
      <c r="A69" s="59" t="s">
        <v>343</v>
      </c>
      <c r="B69" s="36" t="s">
        <v>30</v>
      </c>
      <c r="C69" s="59" t="s">
        <v>88</v>
      </c>
      <c r="D69" s="60">
        <v>4</v>
      </c>
      <c r="E69" s="60"/>
      <c r="F69" s="61">
        <v>165000</v>
      </c>
      <c r="G69" s="61">
        <v>128000</v>
      </c>
      <c r="H69" s="165">
        <v>121309</v>
      </c>
      <c r="I69" s="61">
        <f t="shared" si="3"/>
        <v>138103</v>
      </c>
      <c r="J69" s="61">
        <f t="shared" si="2"/>
        <v>552412</v>
      </c>
      <c r="K69" s="54"/>
      <c r="L69" s="54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</row>
    <row r="70" spans="1:40" ht="12.75" hidden="1" x14ac:dyDescent="0.2">
      <c r="A70" s="59" t="s">
        <v>344</v>
      </c>
      <c r="B70" s="36" t="s">
        <v>31</v>
      </c>
      <c r="C70" s="59" t="s">
        <v>88</v>
      </c>
      <c r="D70" s="60">
        <v>1</v>
      </c>
      <c r="E70" s="60"/>
      <c r="F70" s="61">
        <v>156944</v>
      </c>
      <c r="G70" s="61">
        <v>140000</v>
      </c>
      <c r="H70" s="165">
        <v>179560</v>
      </c>
      <c r="I70" s="61">
        <f t="shared" si="3"/>
        <v>158834.66666666666</v>
      </c>
      <c r="J70" s="61">
        <f t="shared" si="2"/>
        <v>158834.66666666666</v>
      </c>
      <c r="K70" s="54"/>
      <c r="L70" s="54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</row>
    <row r="71" spans="1:40" ht="25.5" hidden="1" x14ac:dyDescent="0.2">
      <c r="A71" s="65" t="s">
        <v>345</v>
      </c>
      <c r="B71" s="41" t="s">
        <v>303</v>
      </c>
      <c r="C71" s="65" t="s">
        <v>4</v>
      </c>
      <c r="D71" s="72">
        <v>4</v>
      </c>
      <c r="E71" s="72"/>
      <c r="F71" s="67">
        <v>533750</v>
      </c>
      <c r="G71" s="67">
        <v>380000</v>
      </c>
      <c r="H71" s="67">
        <v>531000</v>
      </c>
      <c r="I71" s="61">
        <f t="shared" si="3"/>
        <v>481583.33333333331</v>
      </c>
      <c r="J71" s="61">
        <f t="shared" si="2"/>
        <v>1926333.3333333333</v>
      </c>
      <c r="K71" s="54"/>
      <c r="L71" s="54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</row>
    <row r="72" spans="1:40" ht="12.75" hidden="1" x14ac:dyDescent="0.2">
      <c r="A72" s="65" t="s">
        <v>346</v>
      </c>
      <c r="B72" s="41" t="s">
        <v>32</v>
      </c>
      <c r="C72" s="65" t="s">
        <v>4</v>
      </c>
      <c r="D72" s="72">
        <v>4</v>
      </c>
      <c r="E72" s="72"/>
      <c r="F72" s="67">
        <v>483000</v>
      </c>
      <c r="G72" s="67">
        <v>420000</v>
      </c>
      <c r="H72" s="67">
        <v>493715</v>
      </c>
      <c r="I72" s="61">
        <f t="shared" si="3"/>
        <v>465571.66666666669</v>
      </c>
      <c r="J72" s="61">
        <f t="shared" si="2"/>
        <v>1862286.6666666667</v>
      </c>
      <c r="K72" s="54"/>
      <c r="L72" s="54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</row>
    <row r="73" spans="1:40" ht="12.75" hidden="1" x14ac:dyDescent="0.2">
      <c r="A73" s="65" t="s">
        <v>347</v>
      </c>
      <c r="B73" s="41" t="s">
        <v>33</v>
      </c>
      <c r="C73" s="65" t="s">
        <v>4</v>
      </c>
      <c r="D73" s="72">
        <v>8</v>
      </c>
      <c r="E73" s="72"/>
      <c r="F73" s="67"/>
      <c r="G73" s="67">
        <v>45000</v>
      </c>
      <c r="H73" s="67">
        <v>47500</v>
      </c>
      <c r="I73" s="61">
        <f>(F73+G73+H73)/2</f>
        <v>46250</v>
      </c>
      <c r="J73" s="61">
        <f t="shared" si="2"/>
        <v>370000</v>
      </c>
      <c r="K73" s="54"/>
      <c r="L73" s="54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</row>
    <row r="74" spans="1:40" ht="12.75" hidden="1" x14ac:dyDescent="0.2">
      <c r="A74" s="65" t="s">
        <v>348</v>
      </c>
      <c r="B74" s="41" t="s">
        <v>130</v>
      </c>
      <c r="C74" s="65" t="s">
        <v>4</v>
      </c>
      <c r="D74" s="72">
        <v>4</v>
      </c>
      <c r="E74" s="72"/>
      <c r="F74" s="67"/>
      <c r="G74" s="67">
        <v>45000</v>
      </c>
      <c r="H74" s="75">
        <v>49500</v>
      </c>
      <c r="I74" s="61">
        <f>(F74+G74+H74)/2</f>
        <v>47250</v>
      </c>
      <c r="J74" s="61">
        <f t="shared" si="2"/>
        <v>189000</v>
      </c>
      <c r="K74" s="54"/>
      <c r="L74" s="54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</row>
    <row r="75" spans="1:40" ht="12.75" hidden="1" x14ac:dyDescent="0.2">
      <c r="A75" s="65" t="s">
        <v>349</v>
      </c>
      <c r="B75" s="41" t="s">
        <v>280</v>
      </c>
      <c r="C75" s="65" t="s">
        <v>4</v>
      </c>
      <c r="D75" s="72">
        <v>4</v>
      </c>
      <c r="E75" s="72"/>
      <c r="F75" s="67"/>
      <c r="G75" s="67"/>
      <c r="H75" s="75">
        <v>62500</v>
      </c>
      <c r="I75" s="61">
        <f>(F75+G75+H75)/1</f>
        <v>62500</v>
      </c>
      <c r="J75" s="61">
        <f t="shared" si="2"/>
        <v>250000</v>
      </c>
      <c r="K75" s="54"/>
      <c r="L75" s="54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</row>
    <row r="76" spans="1:40" ht="12.75" hidden="1" x14ac:dyDescent="0.2">
      <c r="A76" s="65" t="s">
        <v>350</v>
      </c>
      <c r="B76" s="41" t="s">
        <v>304</v>
      </c>
      <c r="C76" s="65" t="s">
        <v>4</v>
      </c>
      <c r="D76" s="72">
        <v>4</v>
      </c>
      <c r="E76" s="72"/>
      <c r="F76" s="67"/>
      <c r="G76" s="67">
        <v>45000</v>
      </c>
      <c r="H76" s="67">
        <v>36400</v>
      </c>
      <c r="I76" s="61">
        <f>(F76+G76+H76)/2</f>
        <v>40700</v>
      </c>
      <c r="J76" s="61">
        <f t="shared" si="2"/>
        <v>162800</v>
      </c>
      <c r="K76" s="54"/>
      <c r="L76" s="54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</row>
    <row r="77" spans="1:40" ht="12.75" hidden="1" x14ac:dyDescent="0.2">
      <c r="A77" s="65" t="s">
        <v>351</v>
      </c>
      <c r="B77" s="41" t="s">
        <v>179</v>
      </c>
      <c r="C77" s="65" t="s">
        <v>4</v>
      </c>
      <c r="D77" s="72">
        <v>4</v>
      </c>
      <c r="E77" s="72"/>
      <c r="F77" s="67">
        <v>180000</v>
      </c>
      <c r="G77" s="67"/>
      <c r="H77" s="67">
        <v>175575</v>
      </c>
      <c r="I77" s="61">
        <f>(F77+G77+H77)/2</f>
        <v>177787.5</v>
      </c>
      <c r="J77" s="61">
        <f t="shared" si="2"/>
        <v>711150</v>
      </c>
      <c r="K77" s="54"/>
      <c r="L77" s="54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</row>
    <row r="78" spans="1:40" ht="15.75" hidden="1" customHeight="1" x14ac:dyDescent="0.2">
      <c r="A78" s="59" t="s">
        <v>352</v>
      </c>
      <c r="B78" s="36" t="s">
        <v>34</v>
      </c>
      <c r="C78" s="59" t="s">
        <v>4</v>
      </c>
      <c r="D78" s="60">
        <v>4</v>
      </c>
      <c r="E78" s="60"/>
      <c r="F78" s="61">
        <v>55500</v>
      </c>
      <c r="G78" s="61">
        <v>70000</v>
      </c>
      <c r="H78" s="165">
        <v>62750</v>
      </c>
      <c r="I78" s="61">
        <f t="shared" ref="I78" si="4">(F78+G78+H78)/3</f>
        <v>62750</v>
      </c>
      <c r="J78" s="61">
        <f t="shared" si="2"/>
        <v>251000</v>
      </c>
      <c r="K78" s="54"/>
      <c r="L78" s="54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</row>
    <row r="79" spans="1:40" ht="12.75" x14ac:dyDescent="0.2">
      <c r="A79" s="98">
        <v>13</v>
      </c>
      <c r="B79" s="80" t="s">
        <v>131</v>
      </c>
      <c r="C79" s="65"/>
      <c r="D79" s="72"/>
      <c r="E79" s="72"/>
      <c r="F79" s="67"/>
      <c r="G79" s="67"/>
      <c r="H79" s="67"/>
      <c r="I79" s="96"/>
      <c r="J79" s="96"/>
      <c r="K79" s="104"/>
      <c r="L79" s="104"/>
      <c r="M79" s="175"/>
      <c r="N79" s="175"/>
      <c r="O79" s="17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</row>
    <row r="80" spans="1:40" ht="12.75" x14ac:dyDescent="0.2">
      <c r="A80" s="98">
        <v>14</v>
      </c>
      <c r="B80" s="80" t="s">
        <v>137</v>
      </c>
      <c r="C80" s="65"/>
      <c r="D80" s="72"/>
      <c r="E80" s="72"/>
      <c r="F80" s="67"/>
      <c r="G80" s="67"/>
      <c r="H80" s="67"/>
      <c r="I80" s="67"/>
      <c r="J80" s="67"/>
      <c r="K80" s="54"/>
      <c r="L80" s="54"/>
      <c r="M80" s="100"/>
      <c r="N80" s="100"/>
      <c r="O80" s="100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</row>
    <row r="81" spans="1:85" ht="12.75" hidden="1" x14ac:dyDescent="0.2">
      <c r="A81" s="106" t="s">
        <v>70</v>
      </c>
      <c r="B81" s="36" t="s">
        <v>138</v>
      </c>
      <c r="C81" s="59"/>
      <c r="D81" s="60"/>
      <c r="E81" s="60"/>
      <c r="F81" s="61"/>
      <c r="G81" s="61"/>
      <c r="H81" s="61"/>
      <c r="I81" s="61"/>
      <c r="J81" s="61"/>
      <c r="K81" s="54"/>
      <c r="L81" s="54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</row>
    <row r="82" spans="1:85" ht="12.75" x14ac:dyDescent="0.2">
      <c r="A82" s="106">
        <v>15</v>
      </c>
      <c r="B82" s="25" t="s">
        <v>39</v>
      </c>
      <c r="C82" s="59"/>
      <c r="D82" s="60"/>
      <c r="E82" s="60"/>
      <c r="F82" s="61"/>
      <c r="G82" s="61"/>
      <c r="H82" s="61"/>
      <c r="I82" s="61"/>
      <c r="J82" s="61"/>
      <c r="K82" s="54"/>
      <c r="L82" s="54"/>
      <c r="M82" s="5"/>
      <c r="N82" s="108"/>
      <c r="O82" s="100"/>
      <c r="P82" s="5"/>
      <c r="Q82" s="5"/>
      <c r="R82" s="5"/>
      <c r="S82" s="108"/>
      <c r="T82" s="108"/>
      <c r="U82" s="108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</row>
    <row r="83" spans="1:85" ht="12.75" hidden="1" x14ac:dyDescent="0.2">
      <c r="A83" s="59" t="s">
        <v>80</v>
      </c>
      <c r="B83" s="25" t="s">
        <v>40</v>
      </c>
      <c r="C83" s="59"/>
      <c r="D83" s="60"/>
      <c r="E83" s="60"/>
      <c r="F83" s="61"/>
      <c r="G83" s="61"/>
      <c r="H83" s="61"/>
      <c r="I83" s="61"/>
      <c r="J83" s="61"/>
      <c r="K83" s="54"/>
      <c r="L83" s="54"/>
      <c r="M83" s="5"/>
      <c r="N83" s="5"/>
      <c r="O83" s="5"/>
      <c r="P83" s="5"/>
      <c r="Q83" s="5"/>
      <c r="R83" s="5"/>
      <c r="S83" s="108"/>
      <c r="T83" s="108"/>
      <c r="U83" s="108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</row>
    <row r="84" spans="1:85" ht="12.75" x14ac:dyDescent="0.2">
      <c r="A84" s="177" t="s">
        <v>5</v>
      </c>
      <c r="B84" s="177"/>
      <c r="C84" s="177"/>
      <c r="D84" s="177"/>
      <c r="E84" s="177"/>
      <c r="F84" s="177"/>
      <c r="G84" s="65"/>
      <c r="H84" s="65"/>
      <c r="I84" s="65"/>
      <c r="J84" s="107"/>
      <c r="K84" s="54"/>
      <c r="L84" s="54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</row>
    <row r="85" spans="1:85" x14ac:dyDescent="0.2">
      <c r="K85" s="1"/>
      <c r="L85" s="1"/>
    </row>
    <row r="86" spans="1:85" s="15" customFormat="1" ht="12.75" x14ac:dyDescent="0.2">
      <c r="A86" s="77"/>
      <c r="B86" s="2"/>
      <c r="C86" s="19"/>
      <c r="D86" s="19"/>
      <c r="E86" s="29"/>
      <c r="F86" s="19"/>
      <c r="G86" s="29"/>
      <c r="H86" s="29"/>
      <c r="I86" s="29"/>
      <c r="J86" s="2"/>
      <c r="K86" s="14"/>
      <c r="L86" s="14"/>
    </row>
    <row r="87" spans="1:85" x14ac:dyDescent="0.2">
      <c r="A87" s="78"/>
    </row>
    <row r="89" spans="1:85" x14ac:dyDescent="0.2">
      <c r="CG89" s="2">
        <v>30</v>
      </c>
    </row>
  </sheetData>
  <sheetProtection selectLockedCells="1" selectUnlockedCells="1"/>
  <mergeCells count="8">
    <mergeCell ref="A1:J1"/>
    <mergeCell ref="A84:F84"/>
    <mergeCell ref="A2:J2"/>
    <mergeCell ref="A6:B6"/>
    <mergeCell ref="A7:A8"/>
    <mergeCell ref="B7:B8"/>
    <mergeCell ref="C6:AN6"/>
    <mergeCell ref="C7:AN7"/>
  </mergeCells>
  <printOptions horizontalCentered="1"/>
  <pageMargins left="0.7" right="0.7" top="0.75" bottom="0.75" header="0.3" footer="0.3"/>
  <pageSetup paperSize="9" scale="20" fitToHeight="0" orientation="landscape" useFirstPageNumber="1" verticalDpi="300" r:id="rId1"/>
  <headerFooter alignWithMargins="0">
    <oddHeader>&amp;L&amp;G&amp;R&amp;G</oddHeader>
    <oddFooter>&amp;C&amp;"Times New Roman,Normal"&amp;12Página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36"/>
  <sheetViews>
    <sheetView zoomScaleNormal="100" zoomScaleSheetLayoutView="90" zoomScalePageLayoutView="96" workbookViewId="0">
      <selection sqref="A1:AN126"/>
    </sheetView>
  </sheetViews>
  <sheetFormatPr baseColWidth="10" defaultColWidth="11.5703125" defaultRowHeight="12" x14ac:dyDescent="0.2"/>
  <cols>
    <col min="1" max="1" width="6.7109375" style="2" customWidth="1"/>
    <col min="2" max="2" width="38" style="2" customWidth="1"/>
    <col min="3" max="10" width="2.7109375" style="2" customWidth="1"/>
    <col min="11" max="12" width="2.7109375" style="19" customWidth="1"/>
    <col min="13" max="13" width="2.7109375" style="29" customWidth="1"/>
    <col min="14" max="14" width="2.7109375" style="19" customWidth="1"/>
    <col min="15" max="17" width="2.7109375" style="29" customWidth="1"/>
    <col min="18" max="40" width="2.7109375" style="2" customWidth="1"/>
    <col min="41" max="16384" width="11.5703125" style="2"/>
  </cols>
  <sheetData>
    <row r="1" spans="1:48" ht="18.75" customHeight="1" x14ac:dyDescent="0.2">
      <c r="A1" s="176"/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</row>
    <row r="2" spans="1:48" s="13" customFormat="1" ht="15.75" customHeight="1" x14ac:dyDescent="0.2">
      <c r="A2" s="197" t="s">
        <v>89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</row>
    <row r="3" spans="1:48" s="13" customFormat="1" ht="12.75" x14ac:dyDescent="0.2">
      <c r="A3" s="109" t="s">
        <v>404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2"/>
      <c r="T3" s="12"/>
    </row>
    <row r="4" spans="1:48" s="13" customFormat="1" ht="12.75" x14ac:dyDescent="0.2">
      <c r="A4" s="17" t="s">
        <v>90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2"/>
      <c r="T4" s="12"/>
    </row>
    <row r="5" spans="1:48" s="13" customFormat="1" ht="15" x14ac:dyDescent="0.2">
      <c r="A5" s="17" t="s">
        <v>92</v>
      </c>
      <c r="B5" s="27"/>
      <c r="C5" s="27"/>
      <c r="D5" s="27"/>
      <c r="E5" s="27"/>
      <c r="F5" s="27"/>
      <c r="G5" s="27"/>
      <c r="H5" s="27"/>
      <c r="I5" s="27"/>
      <c r="J5" s="27"/>
      <c r="K5" s="17"/>
      <c r="L5" s="17"/>
      <c r="M5" s="17"/>
      <c r="N5" s="17"/>
      <c r="O5" s="17"/>
      <c r="P5" s="17"/>
      <c r="Q5" s="17"/>
      <c r="R5" s="17"/>
      <c r="S5" s="12"/>
      <c r="T5" s="12"/>
    </row>
    <row r="6" spans="1:48" s="13" customFormat="1" ht="23.25" customHeight="1" x14ac:dyDescent="0.2">
      <c r="A6" s="191" t="s">
        <v>93</v>
      </c>
      <c r="B6" s="192"/>
      <c r="C6" s="184" t="s">
        <v>396</v>
      </c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6"/>
      <c r="AO6" s="168"/>
      <c r="AP6" s="169"/>
      <c r="AQ6" s="169"/>
      <c r="AR6" s="169"/>
      <c r="AS6" s="169"/>
      <c r="AT6" s="169"/>
      <c r="AU6" s="169"/>
      <c r="AV6" s="169"/>
    </row>
    <row r="7" spans="1:48" s="13" customFormat="1" ht="17.25" customHeight="1" x14ac:dyDescent="0.2">
      <c r="A7" s="195" t="s">
        <v>0</v>
      </c>
      <c r="B7" s="193" t="s">
        <v>395</v>
      </c>
      <c r="C7" s="198" t="s">
        <v>397</v>
      </c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199"/>
      <c r="AJ7" s="199"/>
      <c r="AK7" s="199"/>
      <c r="AL7" s="199"/>
      <c r="AM7" s="199"/>
      <c r="AN7" s="200"/>
      <c r="AO7" s="170"/>
      <c r="AP7" s="171"/>
      <c r="AQ7" s="171"/>
      <c r="AR7" s="171"/>
      <c r="AS7" s="171"/>
      <c r="AT7" s="171"/>
      <c r="AU7" s="171"/>
      <c r="AV7" s="171"/>
    </row>
    <row r="8" spans="1:48" s="13" customFormat="1" ht="15" customHeight="1" x14ac:dyDescent="0.2">
      <c r="A8" s="196"/>
      <c r="B8" s="194"/>
      <c r="C8" s="166">
        <v>1</v>
      </c>
      <c r="D8" s="166">
        <v>2</v>
      </c>
      <c r="E8" s="166">
        <v>3</v>
      </c>
      <c r="F8" s="166">
        <v>4</v>
      </c>
      <c r="G8" s="166">
        <v>5</v>
      </c>
      <c r="H8" s="166">
        <v>6</v>
      </c>
      <c r="I8" s="166">
        <v>7</v>
      </c>
      <c r="J8" s="166">
        <v>8</v>
      </c>
      <c r="K8" s="113">
        <v>9</v>
      </c>
      <c r="L8" s="113">
        <v>10</v>
      </c>
      <c r="M8" s="113">
        <v>11</v>
      </c>
      <c r="N8" s="113">
        <v>12</v>
      </c>
      <c r="O8" s="113">
        <v>13</v>
      </c>
      <c r="P8" s="113">
        <v>14</v>
      </c>
      <c r="Q8" s="113">
        <v>15</v>
      </c>
      <c r="R8" s="114">
        <v>16</v>
      </c>
      <c r="S8" s="91">
        <v>17</v>
      </c>
      <c r="T8" s="91">
        <v>18</v>
      </c>
      <c r="U8" s="92">
        <v>19</v>
      </c>
      <c r="V8" s="92">
        <v>20</v>
      </c>
      <c r="W8" s="92">
        <v>21</v>
      </c>
      <c r="X8" s="92">
        <v>22</v>
      </c>
      <c r="Y8" s="92">
        <v>23</v>
      </c>
      <c r="Z8" s="92">
        <v>24</v>
      </c>
      <c r="AA8" s="92">
        <v>25</v>
      </c>
      <c r="AB8" s="92">
        <v>26</v>
      </c>
      <c r="AC8" s="92">
        <v>27</v>
      </c>
      <c r="AD8" s="92">
        <v>28</v>
      </c>
      <c r="AE8" s="92">
        <v>29</v>
      </c>
      <c r="AF8" s="92">
        <v>30</v>
      </c>
      <c r="AG8" s="92">
        <v>31</v>
      </c>
      <c r="AH8" s="92">
        <v>32</v>
      </c>
      <c r="AI8" s="92">
        <v>33</v>
      </c>
      <c r="AJ8" s="92">
        <v>34</v>
      </c>
      <c r="AK8" s="92">
        <v>35</v>
      </c>
      <c r="AL8" s="92">
        <v>36</v>
      </c>
      <c r="AM8" s="92">
        <v>37</v>
      </c>
      <c r="AN8" s="92">
        <v>38</v>
      </c>
      <c r="AO8" s="168"/>
      <c r="AP8" s="169"/>
      <c r="AQ8" s="169"/>
      <c r="AR8" s="169"/>
      <c r="AS8" s="169"/>
      <c r="AT8" s="169"/>
      <c r="AU8" s="169"/>
      <c r="AV8" s="169"/>
    </row>
    <row r="9" spans="1:48" s="13" customFormat="1" ht="15" customHeight="1" x14ac:dyDescent="0.2">
      <c r="A9" s="115">
        <v>1</v>
      </c>
      <c r="B9" s="80" t="s">
        <v>115</v>
      </c>
      <c r="C9" s="80"/>
      <c r="D9" s="80"/>
      <c r="E9" s="80"/>
      <c r="F9" s="80"/>
      <c r="G9" s="80"/>
      <c r="H9" s="80"/>
      <c r="I9" s="80"/>
      <c r="J9" s="80"/>
      <c r="K9" s="117"/>
      <c r="L9" s="118"/>
      <c r="M9" s="118"/>
      <c r="N9" s="119"/>
      <c r="O9" s="38"/>
      <c r="P9" s="38"/>
      <c r="Q9" s="38"/>
      <c r="R9" s="116"/>
      <c r="S9" s="86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</row>
    <row r="10" spans="1:48" ht="12.75" x14ac:dyDescent="0.2">
      <c r="A10" s="115">
        <v>2</v>
      </c>
      <c r="B10" s="80" t="s">
        <v>7</v>
      </c>
      <c r="C10" s="80"/>
      <c r="D10" s="80"/>
      <c r="E10" s="80"/>
      <c r="F10" s="80"/>
      <c r="G10" s="80"/>
      <c r="H10" s="80"/>
      <c r="I10" s="80"/>
      <c r="J10" s="80"/>
      <c r="K10" s="30"/>
      <c r="L10" s="28"/>
      <c r="M10" s="119"/>
      <c r="N10" s="120"/>
      <c r="O10" s="33"/>
      <c r="P10" s="33"/>
      <c r="Q10" s="33"/>
      <c r="R10" s="111"/>
      <c r="S10" s="105"/>
      <c r="T10" s="54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</row>
    <row r="11" spans="1:48" ht="24.75" hidden="1" customHeight="1" x14ac:dyDescent="0.2">
      <c r="A11" s="7" t="s">
        <v>209</v>
      </c>
      <c r="B11" s="36" t="s">
        <v>265</v>
      </c>
      <c r="C11" s="36"/>
      <c r="D11" s="36"/>
      <c r="E11" s="36"/>
      <c r="F11" s="36"/>
      <c r="G11" s="36"/>
      <c r="H11" s="36"/>
      <c r="I11" s="36"/>
      <c r="J11" s="36"/>
      <c r="K11" s="7" t="s">
        <v>85</v>
      </c>
      <c r="L11" s="8">
        <v>2.2000000000000002</v>
      </c>
      <c r="M11" s="9">
        <v>514344</v>
      </c>
      <c r="N11" s="23">
        <v>335000</v>
      </c>
      <c r="O11" s="23">
        <v>435854</v>
      </c>
      <c r="P11" s="23"/>
      <c r="Q11" s="23">
        <f t="shared" ref="Q11:Q39" si="0">(M11+N11+O11)/3</f>
        <v>428399.33333333331</v>
      </c>
      <c r="R11" s="110">
        <f t="shared" ref="R11:R77" si="1">L11*Q11</f>
        <v>942478.53333333333</v>
      </c>
      <c r="S11" s="54"/>
      <c r="T11" s="54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8" ht="12.75" x14ac:dyDescent="0.2">
      <c r="A12" s="115">
        <v>3</v>
      </c>
      <c r="B12" s="80" t="s">
        <v>116</v>
      </c>
      <c r="C12" s="80"/>
      <c r="D12" s="80"/>
      <c r="E12" s="80"/>
      <c r="F12" s="80"/>
      <c r="G12" s="80"/>
      <c r="H12" s="80"/>
      <c r="I12" s="80"/>
      <c r="J12" s="80"/>
      <c r="K12" s="30"/>
      <c r="L12" s="28"/>
      <c r="M12" s="120"/>
      <c r="N12" s="33"/>
      <c r="O12" s="33"/>
      <c r="P12" s="111"/>
      <c r="Q12" s="54"/>
      <c r="R12" s="5"/>
      <c r="S12" s="5"/>
      <c r="T12" s="54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1:48" ht="37.5" hidden="1" customHeight="1" x14ac:dyDescent="0.2">
      <c r="A13" s="7" t="s">
        <v>197</v>
      </c>
      <c r="B13" s="36" t="s">
        <v>160</v>
      </c>
      <c r="C13" s="36"/>
      <c r="D13" s="36"/>
      <c r="E13" s="36"/>
      <c r="F13" s="36"/>
      <c r="G13" s="36"/>
      <c r="H13" s="36"/>
      <c r="I13" s="36"/>
      <c r="J13" s="36"/>
      <c r="K13" s="7" t="s">
        <v>3</v>
      </c>
      <c r="L13" s="8">
        <v>2.2000000000000002</v>
      </c>
      <c r="M13" s="23">
        <v>20386</v>
      </c>
      <c r="N13" s="23"/>
      <c r="O13" s="23" t="e">
        <f>(#REF!+#REF!+M13)/3</f>
        <v>#REF!</v>
      </c>
      <c r="P13" s="110" t="e">
        <f>L13*O13</f>
        <v>#REF!</v>
      </c>
      <c r="Q13" s="54"/>
      <c r="R13" s="5"/>
      <c r="S13" s="5"/>
      <c r="T13" s="54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8" ht="12.75" x14ac:dyDescent="0.2">
      <c r="A14" s="115">
        <v>4</v>
      </c>
      <c r="B14" s="80" t="s">
        <v>117</v>
      </c>
      <c r="C14" s="80"/>
      <c r="D14" s="80"/>
      <c r="E14" s="80"/>
      <c r="F14" s="80"/>
      <c r="G14" s="80"/>
      <c r="H14" s="80"/>
      <c r="I14" s="80"/>
      <c r="J14" s="80"/>
      <c r="K14" s="30"/>
      <c r="L14" s="28"/>
      <c r="M14" s="120"/>
      <c r="N14" s="120"/>
      <c r="O14" s="120"/>
      <c r="P14" s="121"/>
      <c r="Q14" s="99"/>
      <c r="R14" s="5"/>
      <c r="S14" s="5"/>
      <c r="T14" s="54"/>
      <c r="U14" s="5"/>
      <c r="V14" s="5"/>
      <c r="W14" s="5"/>
      <c r="X14" s="5"/>
      <c r="Y14" s="5"/>
      <c r="Z14" s="5"/>
      <c r="AA14" s="5"/>
      <c r="AB14" s="100"/>
      <c r="AC14" s="100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</row>
    <row r="15" spans="1:48" ht="25.5" hidden="1" x14ac:dyDescent="0.2">
      <c r="A15" s="7" t="s">
        <v>180</v>
      </c>
      <c r="B15" s="36" t="s">
        <v>231</v>
      </c>
      <c r="C15" s="36"/>
      <c r="D15" s="36"/>
      <c r="E15" s="36"/>
      <c r="F15" s="36"/>
      <c r="G15" s="36"/>
      <c r="H15" s="36"/>
      <c r="I15" s="36"/>
      <c r="J15" s="36"/>
      <c r="K15" s="7" t="s">
        <v>3</v>
      </c>
      <c r="L15" s="8">
        <v>4.0999999999999996</v>
      </c>
      <c r="M15" s="9">
        <v>76696</v>
      </c>
      <c r="N15" s="23"/>
      <c r="O15" s="23">
        <v>62625</v>
      </c>
      <c r="P15" s="23"/>
      <c r="Q15" s="23">
        <f>(M15+N15+O15)/2</f>
        <v>69660.5</v>
      </c>
      <c r="R15" s="110">
        <f t="shared" si="1"/>
        <v>285608.05</v>
      </c>
      <c r="S15" s="54"/>
      <c r="T15" s="54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</row>
    <row r="16" spans="1:48" ht="12.75" hidden="1" x14ac:dyDescent="0.2">
      <c r="A16" s="7" t="s">
        <v>198</v>
      </c>
      <c r="B16" s="36" t="s">
        <v>283</v>
      </c>
      <c r="C16" s="36"/>
      <c r="D16" s="36"/>
      <c r="E16" s="36"/>
      <c r="F16" s="36"/>
      <c r="G16" s="36"/>
      <c r="H16" s="36"/>
      <c r="I16" s="36"/>
      <c r="J16" s="36"/>
      <c r="K16" s="7" t="s">
        <v>84</v>
      </c>
      <c r="L16" s="8">
        <v>2</v>
      </c>
      <c r="M16" s="9">
        <v>218932</v>
      </c>
      <c r="N16" s="23"/>
      <c r="O16" s="23">
        <v>159920</v>
      </c>
      <c r="P16" s="23"/>
      <c r="Q16" s="23">
        <f>(M16+N16+O16)/2</f>
        <v>189426</v>
      </c>
      <c r="R16" s="110">
        <f t="shared" si="1"/>
        <v>378852</v>
      </c>
      <c r="S16" s="54"/>
      <c r="T16" s="54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 ht="23.25" hidden="1" customHeight="1" x14ac:dyDescent="0.2">
      <c r="A17" s="7" t="s">
        <v>199</v>
      </c>
      <c r="B17" s="6" t="s">
        <v>232</v>
      </c>
      <c r="C17" s="6"/>
      <c r="D17" s="6"/>
      <c r="E17" s="6"/>
      <c r="F17" s="6"/>
      <c r="G17" s="6"/>
      <c r="H17" s="6"/>
      <c r="I17" s="6"/>
      <c r="J17" s="6"/>
      <c r="K17" s="7" t="s">
        <v>84</v>
      </c>
      <c r="L17" s="32">
        <v>50</v>
      </c>
      <c r="M17" s="38">
        <v>93423</v>
      </c>
      <c r="N17" s="23">
        <v>72000</v>
      </c>
      <c r="O17" s="23">
        <v>92263</v>
      </c>
      <c r="P17" s="23"/>
      <c r="Q17" s="23">
        <f t="shared" si="0"/>
        <v>85895.333333333328</v>
      </c>
      <c r="R17" s="110">
        <f t="shared" si="1"/>
        <v>4294766.666666666</v>
      </c>
      <c r="S17" s="54"/>
      <c r="T17" s="54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</row>
    <row r="18" spans="1:40" ht="24" hidden="1" x14ac:dyDescent="0.2">
      <c r="A18" s="7" t="s">
        <v>210</v>
      </c>
      <c r="B18" s="18" t="s">
        <v>95</v>
      </c>
      <c r="C18" s="18"/>
      <c r="D18" s="18"/>
      <c r="E18" s="18"/>
      <c r="F18" s="18"/>
      <c r="G18" s="18"/>
      <c r="H18" s="18"/>
      <c r="I18" s="18"/>
      <c r="J18" s="18"/>
      <c r="K18" s="20" t="s">
        <v>84</v>
      </c>
      <c r="L18" s="30">
        <v>25</v>
      </c>
      <c r="M18" s="38">
        <v>325593</v>
      </c>
      <c r="N18" s="23">
        <v>280000</v>
      </c>
      <c r="O18" s="23">
        <v>298284</v>
      </c>
      <c r="P18" s="23"/>
      <c r="Q18" s="23">
        <f t="shared" si="0"/>
        <v>301292.33333333331</v>
      </c>
      <c r="R18" s="110">
        <f t="shared" si="1"/>
        <v>7532308.333333333</v>
      </c>
      <c r="S18" s="54"/>
      <c r="T18" s="54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</row>
    <row r="19" spans="1:40" ht="36" hidden="1" x14ac:dyDescent="0.2">
      <c r="A19" s="7" t="s">
        <v>43</v>
      </c>
      <c r="B19" s="18" t="s">
        <v>284</v>
      </c>
      <c r="C19" s="18"/>
      <c r="D19" s="18"/>
      <c r="E19" s="18"/>
      <c r="F19" s="18"/>
      <c r="G19" s="18"/>
      <c r="H19" s="18"/>
      <c r="I19" s="18"/>
      <c r="J19" s="18"/>
      <c r="K19" s="20" t="s">
        <v>84</v>
      </c>
      <c r="L19" s="30">
        <v>7.8</v>
      </c>
      <c r="M19" s="38">
        <v>179261</v>
      </c>
      <c r="N19" s="23">
        <v>140000</v>
      </c>
      <c r="O19" s="23">
        <v>158964</v>
      </c>
      <c r="P19" s="23"/>
      <c r="Q19" s="23">
        <f t="shared" si="0"/>
        <v>159408.33333333334</v>
      </c>
      <c r="R19" s="110">
        <f t="shared" si="1"/>
        <v>1243385</v>
      </c>
      <c r="S19" s="54"/>
      <c r="T19" s="54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</row>
    <row r="20" spans="1:40" ht="43.5" hidden="1" customHeight="1" x14ac:dyDescent="0.2">
      <c r="A20" s="7" t="s">
        <v>211</v>
      </c>
      <c r="B20" s="18" t="s">
        <v>163</v>
      </c>
      <c r="C20" s="18"/>
      <c r="D20" s="18"/>
      <c r="E20" s="18"/>
      <c r="F20" s="18"/>
      <c r="G20" s="18"/>
      <c r="H20" s="18"/>
      <c r="I20" s="18"/>
      <c r="J20" s="18"/>
      <c r="K20" s="20" t="s">
        <v>84</v>
      </c>
      <c r="L20" s="30">
        <v>200</v>
      </c>
      <c r="M20" s="38">
        <v>19860</v>
      </c>
      <c r="N20" s="23"/>
      <c r="O20" s="23">
        <v>20905</v>
      </c>
      <c r="P20" s="23"/>
      <c r="Q20" s="23">
        <f>(M20+N20+O20)/2</f>
        <v>20382.5</v>
      </c>
      <c r="R20" s="110">
        <f t="shared" si="1"/>
        <v>4076500</v>
      </c>
      <c r="S20" s="54"/>
      <c r="T20" s="54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</row>
    <row r="21" spans="1:40" ht="47.25" hidden="1" customHeight="1" x14ac:dyDescent="0.2">
      <c r="A21" s="30" t="s">
        <v>338</v>
      </c>
      <c r="B21" s="31" t="s">
        <v>155</v>
      </c>
      <c r="C21" s="31"/>
      <c r="D21" s="31"/>
      <c r="E21" s="31"/>
      <c r="F21" s="31"/>
      <c r="G21" s="31"/>
      <c r="H21" s="31"/>
      <c r="I21" s="31"/>
      <c r="J21" s="31"/>
      <c r="K21" s="30" t="s">
        <v>86</v>
      </c>
      <c r="L21" s="28">
        <v>28</v>
      </c>
      <c r="M21" s="38">
        <v>59580</v>
      </c>
      <c r="N21" s="33"/>
      <c r="O21" s="33">
        <v>62715</v>
      </c>
      <c r="P21" s="33"/>
      <c r="Q21" s="23">
        <f>(M21+N21+O21)/2</f>
        <v>61147.5</v>
      </c>
      <c r="R21" s="110">
        <f t="shared" si="1"/>
        <v>1712130</v>
      </c>
      <c r="S21" s="54"/>
      <c r="T21" s="54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</row>
    <row r="22" spans="1:40" ht="74.25" hidden="1" customHeight="1" x14ac:dyDescent="0.2">
      <c r="A22" s="7" t="s">
        <v>353</v>
      </c>
      <c r="B22" s="6" t="s">
        <v>297</v>
      </c>
      <c r="C22" s="6"/>
      <c r="D22" s="6"/>
      <c r="E22" s="6"/>
      <c r="F22" s="6"/>
      <c r="G22" s="6"/>
      <c r="H22" s="6"/>
      <c r="I22" s="6"/>
      <c r="J22" s="6"/>
      <c r="K22" s="7" t="s">
        <v>4</v>
      </c>
      <c r="L22" s="8">
        <v>2</v>
      </c>
      <c r="M22" s="9">
        <v>1106485</v>
      </c>
      <c r="N22" s="23">
        <v>1850000</v>
      </c>
      <c r="O22" s="23">
        <v>852533</v>
      </c>
      <c r="P22" s="23"/>
      <c r="Q22" s="23">
        <f>(M22+N22+O22)/3</f>
        <v>1269672.6666666667</v>
      </c>
      <c r="R22" s="110">
        <f t="shared" si="1"/>
        <v>2539345.3333333335</v>
      </c>
      <c r="S22" s="54"/>
      <c r="T22" s="54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</row>
    <row r="23" spans="1:40" ht="17.25" hidden="1" customHeight="1" x14ac:dyDescent="0.2">
      <c r="A23" s="30" t="s">
        <v>354</v>
      </c>
      <c r="B23" s="34" t="s">
        <v>285</v>
      </c>
      <c r="C23" s="34"/>
      <c r="D23" s="34"/>
      <c r="E23" s="34"/>
      <c r="F23" s="34"/>
      <c r="G23" s="34"/>
      <c r="H23" s="34"/>
      <c r="I23" s="34"/>
      <c r="J23" s="34"/>
      <c r="K23" s="47" t="s">
        <v>4</v>
      </c>
      <c r="L23" s="48">
        <v>1</v>
      </c>
      <c r="M23" s="39"/>
      <c r="N23" s="40">
        <v>1782500</v>
      </c>
      <c r="O23" s="40"/>
      <c r="P23" s="40"/>
      <c r="Q23" s="33">
        <f>(M23+N23+O23)</f>
        <v>1782500</v>
      </c>
      <c r="R23" s="111">
        <f t="shared" si="1"/>
        <v>1782500</v>
      </c>
      <c r="S23" s="54"/>
      <c r="T23" s="54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</row>
    <row r="24" spans="1:40" ht="15" customHeight="1" x14ac:dyDescent="0.2">
      <c r="A24" s="115">
        <v>5</v>
      </c>
      <c r="B24" s="80" t="s">
        <v>119</v>
      </c>
      <c r="C24" s="80"/>
      <c r="D24" s="80"/>
      <c r="E24" s="80"/>
      <c r="F24" s="80"/>
      <c r="G24" s="80"/>
      <c r="H24" s="80"/>
      <c r="I24" s="80"/>
      <c r="J24" s="80"/>
      <c r="K24" s="30"/>
      <c r="L24" s="28"/>
      <c r="M24" s="38"/>
      <c r="N24" s="33"/>
      <c r="O24" s="121"/>
      <c r="P24" s="104"/>
      <c r="Q24" s="99"/>
      <c r="R24" s="100"/>
      <c r="S24" s="100"/>
      <c r="T24" s="100"/>
      <c r="U24" s="100"/>
      <c r="V24" s="100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</row>
    <row r="25" spans="1:40" ht="97.5" hidden="1" customHeight="1" x14ac:dyDescent="0.2">
      <c r="A25" s="30" t="s">
        <v>44</v>
      </c>
      <c r="B25" s="31" t="s">
        <v>272</v>
      </c>
      <c r="C25" s="31"/>
      <c r="D25" s="31"/>
      <c r="E25" s="31"/>
      <c r="F25" s="31"/>
      <c r="G25" s="31"/>
      <c r="H25" s="31"/>
      <c r="I25" s="31"/>
      <c r="J25" s="31"/>
      <c r="K25" s="30" t="s">
        <v>84</v>
      </c>
      <c r="L25" s="28">
        <v>691.2</v>
      </c>
      <c r="M25" s="38"/>
      <c r="N25" s="33"/>
      <c r="O25" s="33">
        <v>66500</v>
      </c>
      <c r="P25" s="33"/>
      <c r="Q25" s="33">
        <f>(M25+N25+O25)/1</f>
        <v>66500</v>
      </c>
      <c r="R25" s="110">
        <f t="shared" si="1"/>
        <v>45964800</v>
      </c>
      <c r="S25" s="54"/>
      <c r="T25" s="54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</row>
    <row r="26" spans="1:40" ht="44.25" hidden="1" customHeight="1" x14ac:dyDescent="0.2">
      <c r="A26" s="30" t="s">
        <v>181</v>
      </c>
      <c r="B26" s="31" t="s">
        <v>259</v>
      </c>
      <c r="C26" s="31"/>
      <c r="D26" s="31"/>
      <c r="E26" s="31"/>
      <c r="F26" s="31"/>
      <c r="G26" s="31"/>
      <c r="H26" s="31"/>
      <c r="I26" s="31"/>
      <c r="J26" s="31"/>
      <c r="K26" s="30" t="s">
        <v>84</v>
      </c>
      <c r="L26" s="28">
        <v>691.2</v>
      </c>
      <c r="M26" s="38"/>
      <c r="N26" s="33"/>
      <c r="O26" s="33">
        <v>212966</v>
      </c>
      <c r="P26" s="33"/>
      <c r="Q26" s="33">
        <f>(M26+N26+O26)/1</f>
        <v>212966</v>
      </c>
      <c r="R26" s="110">
        <f t="shared" si="1"/>
        <v>147202099.20000002</v>
      </c>
      <c r="S26" s="54"/>
      <c r="T26" s="54"/>
      <c r="U26" s="5" t="s">
        <v>234</v>
      </c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</row>
    <row r="27" spans="1:40" ht="31.5" hidden="1" customHeight="1" x14ac:dyDescent="0.2">
      <c r="A27" s="49" t="s">
        <v>182</v>
      </c>
      <c r="B27" s="50" t="s">
        <v>233</v>
      </c>
      <c r="C27" s="50"/>
      <c r="D27" s="50"/>
      <c r="E27" s="50"/>
      <c r="F27" s="50"/>
      <c r="G27" s="50"/>
      <c r="H27" s="50"/>
      <c r="I27" s="50"/>
      <c r="J27" s="50"/>
      <c r="K27" s="49" t="s">
        <v>84</v>
      </c>
      <c r="L27" s="51">
        <v>33</v>
      </c>
      <c r="M27" s="52">
        <v>269814</v>
      </c>
      <c r="N27" s="53">
        <v>230000</v>
      </c>
      <c r="O27" s="53">
        <v>302500</v>
      </c>
      <c r="P27" s="53"/>
      <c r="Q27" s="53">
        <f>(M27+N27+O27)/3</f>
        <v>267438</v>
      </c>
      <c r="R27" s="112">
        <f t="shared" si="1"/>
        <v>8825454</v>
      </c>
      <c r="S27" s="54"/>
      <c r="T27" s="54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</row>
    <row r="28" spans="1:40" ht="12" customHeight="1" x14ac:dyDescent="0.2">
      <c r="A28" s="115">
        <v>6</v>
      </c>
      <c r="B28" s="80" t="s">
        <v>120</v>
      </c>
      <c r="C28" s="80"/>
      <c r="D28" s="80"/>
      <c r="E28" s="80"/>
      <c r="F28" s="80"/>
      <c r="G28" s="80"/>
      <c r="H28" s="80"/>
      <c r="I28" s="80"/>
      <c r="J28" s="80"/>
      <c r="K28" s="30"/>
      <c r="L28" s="28"/>
      <c r="M28" s="38"/>
      <c r="N28" s="33"/>
      <c r="O28" s="33"/>
      <c r="P28" s="33"/>
      <c r="Q28" s="33"/>
      <c r="R28" s="111"/>
      <c r="S28" s="105"/>
      <c r="T28" s="99"/>
      <c r="U28" s="100"/>
      <c r="V28" s="100"/>
      <c r="W28" s="100"/>
      <c r="X28" s="100"/>
      <c r="Y28" s="100"/>
      <c r="Z28" s="100"/>
      <c r="AA28" s="100"/>
      <c r="AB28" s="100"/>
      <c r="AC28" s="100"/>
      <c r="AD28" s="175"/>
      <c r="AE28" s="175"/>
      <c r="AF28" s="5"/>
      <c r="AG28" s="5"/>
      <c r="AH28" s="5"/>
      <c r="AI28" s="5"/>
      <c r="AJ28" s="5"/>
      <c r="AK28" s="5"/>
      <c r="AL28" s="5"/>
      <c r="AM28" s="5"/>
      <c r="AN28" s="5"/>
    </row>
    <row r="29" spans="1:40" ht="33.75" hidden="1" customHeight="1" x14ac:dyDescent="0.2">
      <c r="A29" s="49" t="s">
        <v>183</v>
      </c>
      <c r="B29" s="50" t="s">
        <v>260</v>
      </c>
      <c r="C29" s="50"/>
      <c r="D29" s="50"/>
      <c r="E29" s="50"/>
      <c r="F29" s="50"/>
      <c r="G29" s="50"/>
      <c r="H29" s="50"/>
      <c r="I29" s="50"/>
      <c r="J29" s="50"/>
      <c r="K29" s="49" t="s">
        <v>84</v>
      </c>
      <c r="L29" s="51">
        <v>580</v>
      </c>
      <c r="M29" s="52">
        <v>35866</v>
      </c>
      <c r="N29" s="53">
        <v>30000</v>
      </c>
      <c r="O29" s="53">
        <v>37047</v>
      </c>
      <c r="P29" s="53"/>
      <c r="Q29" s="53">
        <f t="shared" si="0"/>
        <v>34304.333333333336</v>
      </c>
      <c r="R29" s="112">
        <f t="shared" si="1"/>
        <v>19896513.333333336</v>
      </c>
      <c r="S29" s="54"/>
      <c r="T29" s="54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</row>
    <row r="30" spans="1:40" ht="26.25" hidden="1" customHeight="1" x14ac:dyDescent="0.2">
      <c r="A30" s="7" t="s">
        <v>45</v>
      </c>
      <c r="B30" s="6" t="s">
        <v>299</v>
      </c>
      <c r="C30" s="6"/>
      <c r="D30" s="6"/>
      <c r="E30" s="6"/>
      <c r="F30" s="6"/>
      <c r="G30" s="6"/>
      <c r="H30" s="6"/>
      <c r="I30" s="6"/>
      <c r="J30" s="6"/>
      <c r="K30" s="7" t="s">
        <v>84</v>
      </c>
      <c r="L30" s="8">
        <v>559</v>
      </c>
      <c r="M30" s="8">
        <v>109113</v>
      </c>
      <c r="N30" s="23">
        <v>78000</v>
      </c>
      <c r="O30" s="23">
        <v>78155</v>
      </c>
      <c r="P30" s="23"/>
      <c r="Q30" s="23">
        <f t="shared" si="0"/>
        <v>88422.666666666672</v>
      </c>
      <c r="R30" s="110">
        <f t="shared" si="1"/>
        <v>49428270.666666672</v>
      </c>
      <c r="S30" s="54"/>
      <c r="T30" s="54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</row>
    <row r="31" spans="1:40" ht="30" hidden="1" customHeight="1" x14ac:dyDescent="0.2">
      <c r="A31" s="7" t="s">
        <v>46</v>
      </c>
      <c r="B31" s="6" t="s">
        <v>300</v>
      </c>
      <c r="C31" s="6"/>
      <c r="D31" s="6"/>
      <c r="E31" s="6"/>
      <c r="F31" s="6"/>
      <c r="G31" s="6"/>
      <c r="H31" s="6"/>
      <c r="I31" s="6"/>
      <c r="J31" s="6"/>
      <c r="K31" s="7" t="s">
        <v>84</v>
      </c>
      <c r="L31" s="8">
        <v>21.87</v>
      </c>
      <c r="M31" s="9">
        <v>109113</v>
      </c>
      <c r="N31" s="23">
        <v>78000</v>
      </c>
      <c r="O31" s="23">
        <v>78115</v>
      </c>
      <c r="P31" s="23"/>
      <c r="Q31" s="23">
        <f t="shared" si="0"/>
        <v>88409.333333333328</v>
      </c>
      <c r="R31" s="110">
        <f t="shared" si="1"/>
        <v>1933512.1199999999</v>
      </c>
      <c r="S31" s="54"/>
      <c r="T31" s="54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</row>
    <row r="32" spans="1:40" ht="11.25" hidden="1" customHeight="1" x14ac:dyDescent="0.2">
      <c r="A32" s="7" t="s">
        <v>47</v>
      </c>
      <c r="B32" s="6" t="s">
        <v>161</v>
      </c>
      <c r="C32" s="6"/>
      <c r="D32" s="6"/>
      <c r="E32" s="6"/>
      <c r="F32" s="6"/>
      <c r="G32" s="6"/>
      <c r="H32" s="6"/>
      <c r="I32" s="6"/>
      <c r="J32" s="6"/>
      <c r="K32" s="7" t="s">
        <v>3</v>
      </c>
      <c r="L32" s="8">
        <v>214.85</v>
      </c>
      <c r="M32" s="9">
        <v>35590</v>
      </c>
      <c r="N32" s="23">
        <v>9500</v>
      </c>
      <c r="O32" s="23">
        <v>18410</v>
      </c>
      <c r="P32" s="23"/>
      <c r="Q32" s="23">
        <f>(M32+N32+O32)/3</f>
        <v>21166.666666666668</v>
      </c>
      <c r="R32" s="110">
        <f>L32*Q32</f>
        <v>4547658.333333333</v>
      </c>
      <c r="S32" s="54"/>
      <c r="T32" s="54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</row>
    <row r="33" spans="1:40" ht="47.25" hidden="1" customHeight="1" x14ac:dyDescent="0.2">
      <c r="A33" s="30" t="s">
        <v>212</v>
      </c>
      <c r="B33" s="31" t="s">
        <v>386</v>
      </c>
      <c r="C33" s="31"/>
      <c r="D33" s="31"/>
      <c r="E33" s="31"/>
      <c r="F33" s="31"/>
      <c r="G33" s="31"/>
      <c r="H33" s="31"/>
      <c r="I33" s="31"/>
      <c r="J33" s="31"/>
      <c r="K33" s="30" t="s">
        <v>3</v>
      </c>
      <c r="L33" s="28">
        <v>22</v>
      </c>
      <c r="M33" s="38">
        <v>325458</v>
      </c>
      <c r="N33" s="33">
        <v>148000</v>
      </c>
      <c r="O33" s="33">
        <v>335648</v>
      </c>
      <c r="P33" s="33"/>
      <c r="Q33" s="33">
        <f>(M33+N33+O33)/3</f>
        <v>269702</v>
      </c>
      <c r="R33" s="111">
        <f>L33*Q33</f>
        <v>5933444</v>
      </c>
      <c r="S33" s="54"/>
      <c r="T33" s="54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</row>
    <row r="34" spans="1:40" ht="34.5" hidden="1" customHeight="1" x14ac:dyDescent="0.2">
      <c r="A34" s="7" t="s">
        <v>213</v>
      </c>
      <c r="B34" s="6" t="s">
        <v>389</v>
      </c>
      <c r="C34" s="6"/>
      <c r="D34" s="6"/>
      <c r="E34" s="6"/>
      <c r="F34" s="6"/>
      <c r="G34" s="6"/>
      <c r="H34" s="6"/>
      <c r="I34" s="6"/>
      <c r="J34" s="6"/>
      <c r="K34" s="7" t="s">
        <v>3</v>
      </c>
      <c r="L34" s="8">
        <v>108.1</v>
      </c>
      <c r="M34" s="9">
        <v>220000</v>
      </c>
      <c r="N34" s="23"/>
      <c r="O34" s="23">
        <v>155840</v>
      </c>
      <c r="P34" s="23"/>
      <c r="Q34" s="33">
        <f>(M34+N34+O34)/2</f>
        <v>187920</v>
      </c>
      <c r="R34" s="111">
        <f>L34*Q34</f>
        <v>20314152</v>
      </c>
      <c r="S34" s="54"/>
      <c r="T34" s="54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</row>
    <row r="35" spans="1:40" ht="47.25" hidden="1" customHeight="1" x14ac:dyDescent="0.2">
      <c r="A35" s="7" t="s">
        <v>235</v>
      </c>
      <c r="B35" s="18" t="s">
        <v>387</v>
      </c>
      <c r="C35" s="18"/>
      <c r="D35" s="18"/>
      <c r="E35" s="18"/>
      <c r="F35" s="18"/>
      <c r="G35" s="18"/>
      <c r="H35" s="18"/>
      <c r="I35" s="18"/>
      <c r="J35" s="18"/>
      <c r="K35" s="20" t="s">
        <v>3</v>
      </c>
      <c r="L35" s="7">
        <v>56</v>
      </c>
      <c r="M35" s="9">
        <v>220000</v>
      </c>
      <c r="N35" s="23"/>
      <c r="O35" s="23">
        <v>227718</v>
      </c>
      <c r="P35" s="23"/>
      <c r="Q35" s="23">
        <f>(M35+N35+O35)/2</f>
        <v>223859</v>
      </c>
      <c r="R35" s="110">
        <f>L35*Q35</f>
        <v>12536104</v>
      </c>
      <c r="S35" s="54"/>
      <c r="T35" s="54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</row>
    <row r="36" spans="1:40" ht="54" hidden="1" customHeight="1" x14ac:dyDescent="0.2">
      <c r="A36" s="7" t="s">
        <v>236</v>
      </c>
      <c r="B36" s="18" t="s">
        <v>394</v>
      </c>
      <c r="C36" s="18"/>
      <c r="D36" s="18"/>
      <c r="E36" s="18"/>
      <c r="F36" s="18"/>
      <c r="G36" s="18"/>
      <c r="H36" s="18"/>
      <c r="I36" s="18"/>
      <c r="J36" s="18"/>
      <c r="K36" s="20" t="s">
        <v>84</v>
      </c>
      <c r="L36" s="7">
        <v>331</v>
      </c>
      <c r="M36" s="9">
        <v>247300</v>
      </c>
      <c r="N36" s="23"/>
      <c r="O36" s="23">
        <v>250000</v>
      </c>
      <c r="P36" s="23"/>
      <c r="Q36" s="23">
        <f>(M36+N36+O36)/2</f>
        <v>248650</v>
      </c>
      <c r="R36" s="110">
        <f>L36*Q36</f>
        <v>82303150</v>
      </c>
      <c r="S36" s="54"/>
      <c r="T36" s="54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</row>
    <row r="37" spans="1:40" ht="35.25" hidden="1" customHeight="1" x14ac:dyDescent="0.2">
      <c r="A37" s="30" t="s">
        <v>355</v>
      </c>
      <c r="B37" s="31" t="s">
        <v>261</v>
      </c>
      <c r="C37" s="31"/>
      <c r="D37" s="31"/>
      <c r="E37" s="31"/>
      <c r="F37" s="31"/>
      <c r="G37" s="31"/>
      <c r="H37" s="31"/>
      <c r="I37" s="31"/>
      <c r="J37" s="31"/>
      <c r="K37" s="30" t="s">
        <v>3</v>
      </c>
      <c r="L37" s="28">
        <v>7.1</v>
      </c>
      <c r="M37" s="38">
        <v>207490</v>
      </c>
      <c r="N37" s="33"/>
      <c r="O37" s="33">
        <v>206180</v>
      </c>
      <c r="P37" s="33"/>
      <c r="Q37" s="33">
        <f>(M37+N37+O37)/2</f>
        <v>206835</v>
      </c>
      <c r="R37" s="111">
        <f t="shared" si="1"/>
        <v>1468528.5</v>
      </c>
      <c r="S37" s="54"/>
      <c r="T37" s="54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</row>
    <row r="38" spans="1:40" ht="12.75" x14ac:dyDescent="0.2">
      <c r="A38" s="115">
        <v>7</v>
      </c>
      <c r="B38" s="80" t="s">
        <v>9</v>
      </c>
      <c r="C38" s="80"/>
      <c r="D38" s="80"/>
      <c r="E38" s="80"/>
      <c r="F38" s="80"/>
      <c r="G38" s="80"/>
      <c r="H38" s="80"/>
      <c r="I38" s="80"/>
      <c r="J38" s="80"/>
      <c r="K38" s="30"/>
      <c r="L38" s="28"/>
      <c r="M38" s="38"/>
      <c r="N38" s="33"/>
      <c r="O38" s="33"/>
      <c r="P38" s="33"/>
      <c r="Q38" s="33"/>
      <c r="R38" s="111"/>
      <c r="S38" s="105"/>
      <c r="T38" s="54"/>
      <c r="U38" s="5"/>
      <c r="V38" s="100"/>
      <c r="W38" s="100"/>
      <c r="X38" s="100"/>
      <c r="Y38" s="100"/>
      <c r="Z38" s="100"/>
      <c r="AA38" s="100"/>
      <c r="AB38" s="100"/>
      <c r="AC38" s="100"/>
      <c r="AD38" s="100"/>
      <c r="AE38" s="5"/>
      <c r="AF38" s="5"/>
      <c r="AG38" s="100"/>
      <c r="AH38" s="100"/>
      <c r="AK38" s="5"/>
      <c r="AL38" s="5"/>
      <c r="AM38" s="5"/>
      <c r="AN38" s="5"/>
    </row>
    <row r="39" spans="1:40" ht="24" hidden="1" x14ac:dyDescent="0.2">
      <c r="A39" s="7" t="s">
        <v>48</v>
      </c>
      <c r="B39" s="6" t="s">
        <v>96</v>
      </c>
      <c r="C39" s="6"/>
      <c r="D39" s="6"/>
      <c r="E39" s="6"/>
      <c r="F39" s="6"/>
      <c r="G39" s="6"/>
      <c r="H39" s="6"/>
      <c r="I39" s="6"/>
      <c r="J39" s="6"/>
      <c r="K39" s="7" t="s">
        <v>84</v>
      </c>
      <c r="L39" s="8">
        <v>955</v>
      </c>
      <c r="M39" s="9">
        <v>28920</v>
      </c>
      <c r="N39" s="23">
        <v>22000</v>
      </c>
      <c r="O39" s="23">
        <v>28131</v>
      </c>
      <c r="P39" s="23"/>
      <c r="Q39" s="23">
        <f t="shared" si="0"/>
        <v>26350.333333333332</v>
      </c>
      <c r="R39" s="110">
        <f t="shared" si="1"/>
        <v>25164568.333333332</v>
      </c>
      <c r="S39" s="54"/>
      <c r="T39" s="54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</row>
    <row r="40" spans="1:40" ht="30" hidden="1" customHeight="1" x14ac:dyDescent="0.2">
      <c r="A40" s="7" t="s">
        <v>49</v>
      </c>
      <c r="B40" s="6" t="s">
        <v>164</v>
      </c>
      <c r="C40" s="6"/>
      <c r="D40" s="6"/>
      <c r="E40" s="6"/>
      <c r="F40" s="6"/>
      <c r="G40" s="6"/>
      <c r="H40" s="6"/>
      <c r="I40" s="6"/>
      <c r="J40" s="6"/>
      <c r="K40" s="7" t="s">
        <v>3</v>
      </c>
      <c r="L40" s="8">
        <v>87</v>
      </c>
      <c r="M40" s="9">
        <v>13714</v>
      </c>
      <c r="N40" s="23"/>
      <c r="O40" s="23">
        <v>18655</v>
      </c>
      <c r="P40" s="23"/>
      <c r="Q40" s="23">
        <f>(M40+N40+O40)/2</f>
        <v>16184.5</v>
      </c>
      <c r="R40" s="110">
        <f t="shared" si="1"/>
        <v>1408051.5</v>
      </c>
      <c r="S40" s="54"/>
      <c r="T40" s="54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</row>
    <row r="41" spans="1:40" ht="27.75" hidden="1" customHeight="1" x14ac:dyDescent="0.2">
      <c r="A41" s="7" t="s">
        <v>214</v>
      </c>
      <c r="B41" s="6" t="s">
        <v>121</v>
      </c>
      <c r="C41" s="6"/>
      <c r="D41" s="6"/>
      <c r="E41" s="6"/>
      <c r="F41" s="6"/>
      <c r="G41" s="6"/>
      <c r="H41" s="6"/>
      <c r="I41" s="6"/>
      <c r="J41" s="6"/>
      <c r="K41" s="7" t="s">
        <v>3</v>
      </c>
      <c r="L41" s="8">
        <v>56</v>
      </c>
      <c r="M41" s="9">
        <v>32679</v>
      </c>
      <c r="N41" s="23">
        <v>26000</v>
      </c>
      <c r="O41" s="23">
        <v>38095</v>
      </c>
      <c r="P41" s="23"/>
      <c r="Q41" s="23">
        <f t="shared" ref="Q41:Q77" si="2">(M41+N41+O41)/3</f>
        <v>32258</v>
      </c>
      <c r="R41" s="110">
        <f t="shared" si="1"/>
        <v>1806448</v>
      </c>
      <c r="S41" s="54"/>
      <c r="T41" s="54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</row>
    <row r="42" spans="1:40" ht="12.75" x14ac:dyDescent="0.2">
      <c r="A42" s="115">
        <v>8</v>
      </c>
      <c r="B42" s="80" t="s">
        <v>11</v>
      </c>
      <c r="C42" s="80"/>
      <c r="D42" s="80"/>
      <c r="E42" s="80"/>
      <c r="F42" s="80"/>
      <c r="G42" s="80"/>
      <c r="H42" s="80"/>
      <c r="I42" s="80"/>
      <c r="J42" s="80"/>
      <c r="K42" s="30"/>
      <c r="L42" s="28"/>
      <c r="M42" s="38"/>
      <c r="N42" s="33"/>
      <c r="O42" s="33"/>
      <c r="P42" s="33"/>
      <c r="Q42" s="33"/>
      <c r="R42" s="111"/>
      <c r="S42" s="54"/>
      <c r="T42" s="54"/>
      <c r="U42" s="5"/>
      <c r="V42" s="5"/>
      <c r="W42" s="5"/>
      <c r="X42" s="5"/>
      <c r="Y42" s="108"/>
      <c r="Z42" s="100"/>
      <c r="AA42" s="100"/>
      <c r="AB42" s="100"/>
      <c r="AC42" s="100"/>
      <c r="AD42" s="5"/>
      <c r="AE42" s="5"/>
      <c r="AF42" s="5"/>
      <c r="AG42" s="5"/>
      <c r="AH42" s="5"/>
      <c r="AI42" s="5"/>
      <c r="AJ42" s="5"/>
      <c r="AK42" s="5" t="s">
        <v>234</v>
      </c>
      <c r="AL42" s="5"/>
      <c r="AM42" s="5"/>
      <c r="AN42" s="5"/>
    </row>
    <row r="43" spans="1:40" ht="14.25" hidden="1" customHeight="1" x14ac:dyDescent="0.2">
      <c r="A43" s="7" t="s">
        <v>50</v>
      </c>
      <c r="B43" s="6" t="s">
        <v>12</v>
      </c>
      <c r="C43" s="6"/>
      <c r="D43" s="6"/>
      <c r="E43" s="6"/>
      <c r="F43" s="6"/>
      <c r="G43" s="6"/>
      <c r="H43" s="6"/>
      <c r="I43" s="6"/>
      <c r="J43" s="6"/>
      <c r="K43" s="7" t="s">
        <v>84</v>
      </c>
      <c r="L43" s="8">
        <v>92</v>
      </c>
      <c r="M43" s="9">
        <v>84300</v>
      </c>
      <c r="N43" s="23">
        <v>78000</v>
      </c>
      <c r="O43" s="23">
        <v>95256</v>
      </c>
      <c r="P43" s="23"/>
      <c r="Q43" s="23">
        <f t="shared" si="2"/>
        <v>85852</v>
      </c>
      <c r="R43" s="110">
        <f t="shared" si="1"/>
        <v>7898384</v>
      </c>
      <c r="S43" s="54"/>
      <c r="T43" s="54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</row>
    <row r="44" spans="1:40" ht="14.25" hidden="1" customHeight="1" x14ac:dyDescent="0.2">
      <c r="A44" s="7" t="s">
        <v>184</v>
      </c>
      <c r="B44" s="6" t="s">
        <v>156</v>
      </c>
      <c r="C44" s="6"/>
      <c r="D44" s="6"/>
      <c r="E44" s="6"/>
      <c r="F44" s="6"/>
      <c r="G44" s="6"/>
      <c r="H44" s="6"/>
      <c r="I44" s="6"/>
      <c r="J44" s="6"/>
      <c r="K44" s="7" t="s">
        <v>84</v>
      </c>
      <c r="L44" s="8">
        <v>13</v>
      </c>
      <c r="M44" s="9">
        <v>84300</v>
      </c>
      <c r="N44" s="23">
        <v>78000</v>
      </c>
      <c r="O44" s="23">
        <v>95256</v>
      </c>
      <c r="P44" s="23"/>
      <c r="Q44" s="23">
        <f t="shared" si="2"/>
        <v>85852</v>
      </c>
      <c r="R44" s="110">
        <f t="shared" si="1"/>
        <v>1116076</v>
      </c>
      <c r="S44" s="54"/>
      <c r="T44" s="54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</row>
    <row r="45" spans="1:40" ht="25.5" x14ac:dyDescent="0.2">
      <c r="A45" s="115">
        <v>9</v>
      </c>
      <c r="B45" s="102" t="s">
        <v>13</v>
      </c>
      <c r="C45" s="102"/>
      <c r="D45" s="102"/>
      <c r="E45" s="102"/>
      <c r="F45" s="102"/>
      <c r="G45" s="102"/>
      <c r="H45" s="102"/>
      <c r="I45" s="102"/>
      <c r="J45" s="102"/>
      <c r="K45" s="80"/>
      <c r="L45" s="80"/>
      <c r="M45" s="80"/>
      <c r="N45" s="80"/>
      <c r="O45" s="80"/>
      <c r="P45" s="80"/>
      <c r="Q45" s="80"/>
      <c r="R45" s="80"/>
      <c r="S45" s="54"/>
      <c r="T45" s="54"/>
      <c r="U45" s="5"/>
      <c r="V45" s="5"/>
      <c r="W45" s="123"/>
      <c r="X45" s="5"/>
      <c r="Y45" s="108"/>
      <c r="Z45" s="108"/>
      <c r="AA45" s="108"/>
      <c r="AB45" s="124"/>
      <c r="AC45" s="100"/>
      <c r="AD45" s="100"/>
      <c r="AE45" s="100"/>
      <c r="AF45" s="100"/>
      <c r="AG45" s="5"/>
      <c r="AH45" s="5"/>
      <c r="AI45" s="5"/>
      <c r="AJ45" s="5"/>
      <c r="AK45" s="5"/>
      <c r="AL45" s="5"/>
      <c r="AM45" s="5"/>
      <c r="AN45" s="5"/>
    </row>
    <row r="46" spans="1:40" ht="51.75" hidden="1" customHeight="1" x14ac:dyDescent="0.2">
      <c r="A46" s="7" t="s">
        <v>51</v>
      </c>
      <c r="B46" s="6" t="s">
        <v>392</v>
      </c>
      <c r="C46" s="6"/>
      <c r="D46" s="6"/>
      <c r="E46" s="6"/>
      <c r="F46" s="6"/>
      <c r="G46" s="6"/>
      <c r="H46" s="6"/>
      <c r="I46" s="6"/>
      <c r="J46" s="6"/>
      <c r="K46" s="7" t="s">
        <v>4</v>
      </c>
      <c r="L46" s="8">
        <v>9</v>
      </c>
      <c r="M46" s="9"/>
      <c r="N46" s="23">
        <v>960000</v>
      </c>
      <c r="O46" s="23">
        <v>1467550</v>
      </c>
      <c r="P46" s="23"/>
      <c r="Q46" s="23">
        <f>(M46+N46+O46)/2</f>
        <v>1213775</v>
      </c>
      <c r="R46" s="110">
        <f t="shared" si="1"/>
        <v>10923975</v>
      </c>
      <c r="S46" s="54"/>
      <c r="T46" s="54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</row>
    <row r="47" spans="1:40" ht="37.5" hidden="1" customHeight="1" x14ac:dyDescent="0.2">
      <c r="A47" s="7" t="s">
        <v>185</v>
      </c>
      <c r="B47" s="6" t="s">
        <v>237</v>
      </c>
      <c r="C47" s="6"/>
      <c r="D47" s="6"/>
      <c r="E47" s="6"/>
      <c r="F47" s="6"/>
      <c r="G47" s="6"/>
      <c r="H47" s="6"/>
      <c r="I47" s="6"/>
      <c r="J47" s="6"/>
      <c r="K47" s="7" t="s">
        <v>4</v>
      </c>
      <c r="L47" s="8">
        <v>7</v>
      </c>
      <c r="M47" s="9"/>
      <c r="N47" s="23">
        <v>960000</v>
      </c>
      <c r="O47" s="23">
        <v>1284107</v>
      </c>
      <c r="P47" s="23"/>
      <c r="Q47" s="23">
        <f>(M47+N47+O47)/2</f>
        <v>1122053.5</v>
      </c>
      <c r="R47" s="110">
        <f>L47*Q47</f>
        <v>7854374.5</v>
      </c>
      <c r="S47" s="54"/>
      <c r="T47" s="54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</row>
    <row r="48" spans="1:40" ht="51" hidden="1" customHeight="1" x14ac:dyDescent="0.2">
      <c r="A48" s="7" t="s">
        <v>339</v>
      </c>
      <c r="B48" s="6" t="s">
        <v>238</v>
      </c>
      <c r="C48" s="6"/>
      <c r="D48" s="6"/>
      <c r="E48" s="6"/>
      <c r="F48" s="6"/>
      <c r="G48" s="6"/>
      <c r="H48" s="6"/>
      <c r="I48" s="6"/>
      <c r="J48" s="6"/>
      <c r="K48" s="7" t="s">
        <v>4</v>
      </c>
      <c r="L48" s="8">
        <v>4</v>
      </c>
      <c r="M48" s="9"/>
      <c r="N48" s="23">
        <v>316000</v>
      </c>
      <c r="O48" s="23">
        <v>1100663</v>
      </c>
      <c r="P48" s="23"/>
      <c r="Q48" s="23">
        <f>(M48+N48+O48)/2</f>
        <v>708331.5</v>
      </c>
      <c r="R48" s="110">
        <f>L48*Q48</f>
        <v>2833326</v>
      </c>
      <c r="S48" s="54"/>
      <c r="T48" s="54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</row>
    <row r="49" spans="1:40" ht="52.5" hidden="1" customHeight="1" x14ac:dyDescent="0.2">
      <c r="A49" s="7" t="s">
        <v>341</v>
      </c>
      <c r="B49" s="6" t="s">
        <v>393</v>
      </c>
      <c r="C49" s="6"/>
      <c r="D49" s="6"/>
      <c r="E49" s="6"/>
      <c r="F49" s="6"/>
      <c r="G49" s="6"/>
      <c r="H49" s="6"/>
      <c r="I49" s="6"/>
      <c r="J49" s="6"/>
      <c r="K49" s="7" t="s">
        <v>4</v>
      </c>
      <c r="L49" s="8">
        <v>6</v>
      </c>
      <c r="M49" s="9"/>
      <c r="N49" s="23">
        <v>316000</v>
      </c>
      <c r="O49" s="23">
        <v>366887</v>
      </c>
      <c r="P49" s="23"/>
      <c r="Q49" s="23">
        <f t="shared" si="2"/>
        <v>227629</v>
      </c>
      <c r="R49" s="110">
        <f t="shared" si="1"/>
        <v>1365774</v>
      </c>
      <c r="S49" s="54"/>
      <c r="T49" s="54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</row>
    <row r="50" spans="1:40" ht="38.25" hidden="1" customHeight="1" x14ac:dyDescent="0.2">
      <c r="A50" s="7" t="s">
        <v>342</v>
      </c>
      <c r="B50" s="6" t="s">
        <v>262</v>
      </c>
      <c r="C50" s="6"/>
      <c r="D50" s="6"/>
      <c r="E50" s="6"/>
      <c r="F50" s="6"/>
      <c r="G50" s="6"/>
      <c r="H50" s="6"/>
      <c r="I50" s="6"/>
      <c r="J50" s="6"/>
      <c r="K50" s="7" t="s">
        <v>4</v>
      </c>
      <c r="L50" s="8">
        <v>1</v>
      </c>
      <c r="M50" s="9">
        <v>4391250</v>
      </c>
      <c r="N50" s="23">
        <v>4865000</v>
      </c>
      <c r="O50" s="23">
        <v>3093750</v>
      </c>
      <c r="P50" s="23"/>
      <c r="Q50" s="23">
        <f t="shared" si="2"/>
        <v>4116666.6666666665</v>
      </c>
      <c r="R50" s="110">
        <f t="shared" si="1"/>
        <v>4116666.6666666665</v>
      </c>
      <c r="S50" s="54"/>
      <c r="T50" s="54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</row>
    <row r="51" spans="1:40" ht="37.5" hidden="1" customHeight="1" x14ac:dyDescent="0.2">
      <c r="A51" s="7" t="s">
        <v>356</v>
      </c>
      <c r="B51" s="6" t="s">
        <v>263</v>
      </c>
      <c r="C51" s="6"/>
      <c r="D51" s="6"/>
      <c r="E51" s="6"/>
      <c r="F51" s="6"/>
      <c r="G51" s="6"/>
      <c r="H51" s="6"/>
      <c r="I51" s="6"/>
      <c r="J51" s="6"/>
      <c r="K51" s="7" t="s">
        <v>4</v>
      </c>
      <c r="L51" s="8">
        <v>1</v>
      </c>
      <c r="M51" s="9">
        <v>6416670</v>
      </c>
      <c r="N51" s="23">
        <v>3690690</v>
      </c>
      <c r="O51" s="23">
        <v>3972225</v>
      </c>
      <c r="P51" s="23"/>
      <c r="Q51" s="23">
        <f>(M51+N51+O51)/3</f>
        <v>4693195</v>
      </c>
      <c r="R51" s="110">
        <f>L51*Q51</f>
        <v>4693195</v>
      </c>
      <c r="S51" s="54"/>
      <c r="T51" s="54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</row>
    <row r="52" spans="1:40" ht="49.5" hidden="1" customHeight="1" x14ac:dyDescent="0.2">
      <c r="A52" s="7" t="s">
        <v>357</v>
      </c>
      <c r="B52" s="6" t="s">
        <v>264</v>
      </c>
      <c r="C52" s="6"/>
      <c r="D52" s="6"/>
      <c r="E52" s="6"/>
      <c r="F52" s="6"/>
      <c r="G52" s="6"/>
      <c r="H52" s="6"/>
      <c r="I52" s="6"/>
      <c r="J52" s="6"/>
      <c r="K52" s="7" t="s">
        <v>4</v>
      </c>
      <c r="L52" s="8">
        <v>2</v>
      </c>
      <c r="M52" s="9">
        <v>1870875</v>
      </c>
      <c r="N52" s="23">
        <v>2350000</v>
      </c>
      <c r="O52" s="23">
        <v>1340625</v>
      </c>
      <c r="P52" s="23"/>
      <c r="Q52" s="23">
        <f>(M52+N52+O52)/3</f>
        <v>1853833.3333333333</v>
      </c>
      <c r="R52" s="110">
        <f>L52*Q52</f>
        <v>3707666.6666666665</v>
      </c>
      <c r="S52" s="54"/>
      <c r="T52" s="54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</row>
    <row r="53" spans="1:40" ht="54.75" hidden="1" customHeight="1" x14ac:dyDescent="0.2">
      <c r="A53" s="7" t="s">
        <v>358</v>
      </c>
      <c r="B53" s="6" t="s">
        <v>286</v>
      </c>
      <c r="C53" s="6"/>
      <c r="D53" s="6"/>
      <c r="E53" s="6"/>
      <c r="F53" s="6"/>
      <c r="G53" s="6"/>
      <c r="H53" s="6"/>
      <c r="I53" s="6"/>
      <c r="J53" s="6"/>
      <c r="K53" s="7" t="s">
        <v>4</v>
      </c>
      <c r="L53" s="8">
        <v>1</v>
      </c>
      <c r="M53" s="9">
        <v>2916667</v>
      </c>
      <c r="N53" s="23">
        <v>1678571</v>
      </c>
      <c r="O53" s="23">
        <v>1805600</v>
      </c>
      <c r="P53" s="46"/>
      <c r="Q53" s="23">
        <f t="shared" si="2"/>
        <v>2133612.6666666665</v>
      </c>
      <c r="R53" s="110">
        <f t="shared" si="1"/>
        <v>2133612.6666666665</v>
      </c>
      <c r="S53" s="54"/>
      <c r="T53" s="54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</row>
    <row r="54" spans="1:40" ht="37.5" customHeight="1" x14ac:dyDescent="0.2">
      <c r="A54" s="115">
        <v>10</v>
      </c>
      <c r="B54" s="102" t="s">
        <v>267</v>
      </c>
      <c r="C54" s="102"/>
      <c r="D54" s="102"/>
      <c r="E54" s="102"/>
      <c r="F54" s="102"/>
      <c r="G54" s="102"/>
      <c r="H54" s="102"/>
      <c r="I54" s="102"/>
      <c r="J54" s="102"/>
      <c r="K54" s="80"/>
      <c r="L54" s="80"/>
      <c r="M54" s="80"/>
      <c r="N54" s="80"/>
      <c r="O54" s="80"/>
      <c r="P54" s="100"/>
      <c r="Q54" s="100"/>
      <c r="R54" s="80"/>
      <c r="S54" s="54"/>
      <c r="T54" s="54"/>
      <c r="U54" s="5"/>
      <c r="V54" s="5"/>
      <c r="W54" s="5"/>
      <c r="X54" s="5"/>
      <c r="Y54" s="5"/>
      <c r="Z54" s="5"/>
      <c r="AA54" s="175"/>
      <c r="AB54" s="175"/>
      <c r="AC54" s="100"/>
      <c r="AD54" s="100"/>
      <c r="AE54" s="100"/>
      <c r="AF54" s="5"/>
      <c r="AG54" s="5"/>
      <c r="AH54" s="5"/>
      <c r="AI54" s="5"/>
      <c r="AJ54" s="5"/>
      <c r="AK54" s="5"/>
      <c r="AL54" s="5"/>
      <c r="AM54" s="5"/>
      <c r="AN54" s="5"/>
    </row>
    <row r="55" spans="1:40" ht="46.5" hidden="1" customHeight="1" x14ac:dyDescent="0.2">
      <c r="A55" s="7" t="s">
        <v>53</v>
      </c>
      <c r="B55" s="6" t="s">
        <v>266</v>
      </c>
      <c r="C55" s="6"/>
      <c r="D55" s="6"/>
      <c r="E55" s="6"/>
      <c r="F55" s="6"/>
      <c r="G55" s="6"/>
      <c r="H55" s="6"/>
      <c r="I55" s="6"/>
      <c r="J55" s="6"/>
      <c r="K55" s="7" t="s">
        <v>4</v>
      </c>
      <c r="L55" s="8">
        <v>1</v>
      </c>
      <c r="M55" s="9">
        <v>1738418</v>
      </c>
      <c r="N55" s="23">
        <v>1280000</v>
      </c>
      <c r="O55" s="23">
        <v>1482416</v>
      </c>
      <c r="P55" s="23"/>
      <c r="Q55" s="23">
        <f t="shared" si="2"/>
        <v>1500278</v>
      </c>
      <c r="R55" s="110">
        <f t="shared" si="1"/>
        <v>1500278</v>
      </c>
      <c r="S55" s="54"/>
      <c r="T55" s="54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</row>
    <row r="56" spans="1:40" ht="24.75" hidden="1" customHeight="1" x14ac:dyDescent="0.2">
      <c r="A56" s="7" t="s">
        <v>186</v>
      </c>
      <c r="B56" s="6" t="s">
        <v>314</v>
      </c>
      <c r="C56" s="6"/>
      <c r="D56" s="6"/>
      <c r="E56" s="6"/>
      <c r="F56" s="6"/>
      <c r="G56" s="6"/>
      <c r="H56" s="6"/>
      <c r="I56" s="6"/>
      <c r="J56" s="6"/>
      <c r="K56" s="7" t="s">
        <v>4</v>
      </c>
      <c r="L56" s="8">
        <v>1</v>
      </c>
      <c r="M56" s="9">
        <v>1604695</v>
      </c>
      <c r="N56" s="23">
        <v>1046670</v>
      </c>
      <c r="O56" s="23">
        <v>1368384</v>
      </c>
      <c r="P56" s="23"/>
      <c r="Q56" s="23">
        <f t="shared" si="2"/>
        <v>1339916.3333333333</v>
      </c>
      <c r="R56" s="110">
        <f t="shared" si="1"/>
        <v>1339916.3333333333</v>
      </c>
      <c r="S56" s="54"/>
      <c r="T56" s="54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</row>
    <row r="57" spans="1:40" ht="30" hidden="1" customHeight="1" x14ac:dyDescent="0.2">
      <c r="A57" s="7" t="s">
        <v>187</v>
      </c>
      <c r="B57" s="6" t="s">
        <v>239</v>
      </c>
      <c r="C57" s="6"/>
      <c r="D57" s="6"/>
      <c r="E57" s="6"/>
      <c r="F57" s="6"/>
      <c r="G57" s="6"/>
      <c r="H57" s="6"/>
      <c r="I57" s="6"/>
      <c r="J57" s="6"/>
      <c r="K57" s="7" t="s">
        <v>4</v>
      </c>
      <c r="L57" s="8">
        <v>5</v>
      </c>
      <c r="M57" s="9">
        <v>1353960</v>
      </c>
      <c r="N57" s="23">
        <v>785000</v>
      </c>
      <c r="O57" s="23">
        <v>1026288</v>
      </c>
      <c r="P57" s="23"/>
      <c r="Q57" s="23">
        <f t="shared" si="2"/>
        <v>1055082.6666666667</v>
      </c>
      <c r="R57" s="110">
        <f t="shared" si="1"/>
        <v>5275413.333333334</v>
      </c>
      <c r="S57" s="54"/>
      <c r="T57" s="54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</row>
    <row r="58" spans="1:40" ht="24" hidden="1" x14ac:dyDescent="0.2">
      <c r="A58" s="7" t="s">
        <v>188</v>
      </c>
      <c r="B58" s="6" t="s">
        <v>15</v>
      </c>
      <c r="C58" s="6"/>
      <c r="D58" s="6"/>
      <c r="E58" s="6"/>
      <c r="F58" s="6"/>
      <c r="G58" s="6"/>
      <c r="H58" s="6"/>
      <c r="I58" s="6"/>
      <c r="J58" s="6"/>
      <c r="K58" s="7" t="s">
        <v>4</v>
      </c>
      <c r="L58" s="8">
        <v>4</v>
      </c>
      <c r="M58" s="9">
        <v>1203520</v>
      </c>
      <c r="N58" s="23">
        <v>640000</v>
      </c>
      <c r="O58" s="23">
        <v>912256</v>
      </c>
      <c r="P58" s="23"/>
      <c r="Q58" s="23">
        <f t="shared" si="2"/>
        <v>918592</v>
      </c>
      <c r="R58" s="111">
        <f t="shared" si="1"/>
        <v>3674368</v>
      </c>
      <c r="S58" s="54"/>
      <c r="T58" s="54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</row>
    <row r="59" spans="1:40" ht="24" hidden="1" x14ac:dyDescent="0.2">
      <c r="A59" s="7" t="s">
        <v>359</v>
      </c>
      <c r="B59" s="6" t="s">
        <v>139</v>
      </c>
      <c r="C59" s="6"/>
      <c r="D59" s="6"/>
      <c r="E59" s="6"/>
      <c r="F59" s="6"/>
      <c r="G59" s="6"/>
      <c r="H59" s="6"/>
      <c r="I59" s="6"/>
      <c r="J59" s="6"/>
      <c r="K59" s="7" t="s">
        <v>4</v>
      </c>
      <c r="L59" s="8">
        <v>4</v>
      </c>
      <c r="M59" s="9">
        <v>1053080</v>
      </c>
      <c r="N59" s="23">
        <v>640000</v>
      </c>
      <c r="O59" s="23">
        <v>798224</v>
      </c>
      <c r="P59" s="23"/>
      <c r="Q59" s="23">
        <f t="shared" si="2"/>
        <v>830434.66666666663</v>
      </c>
      <c r="R59" s="110">
        <f t="shared" si="1"/>
        <v>3321738.6666666665</v>
      </c>
      <c r="S59" s="54"/>
      <c r="T59" s="54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</row>
    <row r="60" spans="1:40" ht="12.75" x14ac:dyDescent="0.2">
      <c r="A60" s="115">
        <v>11</v>
      </c>
      <c r="B60" s="80" t="s">
        <v>287</v>
      </c>
      <c r="C60" s="80"/>
      <c r="D60" s="80"/>
      <c r="E60" s="80"/>
      <c r="F60" s="80"/>
      <c r="G60" s="80"/>
      <c r="H60" s="80"/>
      <c r="I60" s="80"/>
      <c r="J60" s="80"/>
      <c r="K60" s="30"/>
      <c r="L60" s="28"/>
      <c r="M60" s="38"/>
      <c r="N60" s="33"/>
      <c r="O60" s="33"/>
      <c r="P60" s="33"/>
      <c r="Q60" s="33"/>
      <c r="R60" s="111"/>
      <c r="S60" s="105"/>
      <c r="T60" s="54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100"/>
      <c r="AG60" s="100"/>
      <c r="AH60" s="100"/>
      <c r="AI60" s="100"/>
      <c r="AJ60" s="5"/>
      <c r="AK60" s="5"/>
      <c r="AL60" s="5"/>
      <c r="AM60" s="5"/>
      <c r="AN60" s="5"/>
    </row>
    <row r="61" spans="1:40" ht="24" hidden="1" x14ac:dyDescent="0.2">
      <c r="A61" s="30" t="s">
        <v>54</v>
      </c>
      <c r="B61" s="31" t="s">
        <v>290</v>
      </c>
      <c r="C61" s="31"/>
      <c r="D61" s="31"/>
      <c r="E61" s="31"/>
      <c r="F61" s="31"/>
      <c r="G61" s="31"/>
      <c r="H61" s="31"/>
      <c r="I61" s="31"/>
      <c r="J61" s="31"/>
      <c r="K61" s="30" t="s">
        <v>4</v>
      </c>
      <c r="L61" s="28">
        <v>9</v>
      </c>
      <c r="M61" s="38">
        <v>924000</v>
      </c>
      <c r="N61" s="33"/>
      <c r="O61" s="33">
        <v>714535</v>
      </c>
      <c r="P61" s="33"/>
      <c r="Q61" s="23">
        <f>(M61+N61+O61)/2</f>
        <v>819267.5</v>
      </c>
      <c r="R61" s="110">
        <f t="shared" si="1"/>
        <v>7373407.5</v>
      </c>
      <c r="S61" s="54"/>
      <c r="T61" s="54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</row>
    <row r="62" spans="1:40" ht="24" hidden="1" x14ac:dyDescent="0.2">
      <c r="A62" s="30" t="s">
        <v>56</v>
      </c>
      <c r="B62" s="31" t="s">
        <v>288</v>
      </c>
      <c r="C62" s="31"/>
      <c r="D62" s="31"/>
      <c r="E62" s="31"/>
      <c r="F62" s="31"/>
      <c r="G62" s="31"/>
      <c r="H62" s="31"/>
      <c r="I62" s="31"/>
      <c r="J62" s="31"/>
      <c r="K62" s="30" t="s">
        <v>4</v>
      </c>
      <c r="L62" s="28">
        <v>4</v>
      </c>
      <c r="M62" s="38">
        <v>630000</v>
      </c>
      <c r="N62" s="33"/>
      <c r="O62" s="33">
        <v>487181</v>
      </c>
      <c r="P62" s="33"/>
      <c r="Q62" s="23">
        <f t="shared" ref="Q62:Q63" si="3">(M62+N62+O62)/2</f>
        <v>558590.5</v>
      </c>
      <c r="R62" s="110">
        <f t="shared" si="1"/>
        <v>2234362</v>
      </c>
      <c r="S62" s="54"/>
      <c r="T62" s="54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</row>
    <row r="63" spans="1:40" ht="24" hidden="1" x14ac:dyDescent="0.2">
      <c r="A63" s="30" t="s">
        <v>58</v>
      </c>
      <c r="B63" s="31" t="s">
        <v>289</v>
      </c>
      <c r="C63" s="31"/>
      <c r="D63" s="31"/>
      <c r="E63" s="31"/>
      <c r="F63" s="31"/>
      <c r="G63" s="31"/>
      <c r="H63" s="31"/>
      <c r="I63" s="31"/>
      <c r="J63" s="31"/>
      <c r="K63" s="30" t="s">
        <v>4</v>
      </c>
      <c r="L63" s="28">
        <v>4</v>
      </c>
      <c r="M63" s="38">
        <v>630000</v>
      </c>
      <c r="N63" s="33"/>
      <c r="O63" s="33">
        <v>487181</v>
      </c>
      <c r="P63" s="33"/>
      <c r="Q63" s="23">
        <f t="shared" si="3"/>
        <v>558590.5</v>
      </c>
      <c r="R63" s="110">
        <f t="shared" si="1"/>
        <v>2234362</v>
      </c>
      <c r="S63" s="54"/>
      <c r="T63" s="54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</row>
    <row r="64" spans="1:40" ht="12.75" x14ac:dyDescent="0.2">
      <c r="A64" s="115">
        <v>12</v>
      </c>
      <c r="B64" s="80" t="s">
        <v>16</v>
      </c>
      <c r="C64" s="80"/>
      <c r="D64" s="80"/>
      <c r="E64" s="80"/>
      <c r="F64" s="80"/>
      <c r="G64" s="80"/>
      <c r="H64" s="80"/>
      <c r="I64" s="80"/>
      <c r="J64" s="80"/>
      <c r="K64" s="30"/>
      <c r="L64" s="28"/>
      <c r="M64" s="38"/>
      <c r="N64" s="33"/>
      <c r="O64" s="33"/>
      <c r="P64" s="33"/>
      <c r="Q64" s="33"/>
      <c r="R64" s="111"/>
      <c r="S64" s="54"/>
      <c r="T64" s="54"/>
      <c r="U64" s="5"/>
      <c r="V64" s="5"/>
      <c r="W64" s="5"/>
      <c r="X64" s="5"/>
      <c r="Y64" s="5"/>
      <c r="Z64" s="5"/>
      <c r="AA64" s="5"/>
      <c r="AB64" s="5"/>
      <c r="AC64" s="5"/>
      <c r="AD64" s="5"/>
      <c r="AE64" s="100"/>
      <c r="AF64" s="100"/>
      <c r="AG64" s="100"/>
      <c r="AH64" s="100"/>
      <c r="AI64" s="100"/>
      <c r="AJ64" s="100"/>
      <c r="AK64" s="5"/>
      <c r="AL64" s="5"/>
      <c r="AM64" s="5"/>
      <c r="AN64" s="5"/>
    </row>
    <row r="65" spans="1:40" ht="24" hidden="1" x14ac:dyDescent="0.2">
      <c r="A65" s="7" t="s">
        <v>60</v>
      </c>
      <c r="B65" s="6" t="s">
        <v>268</v>
      </c>
      <c r="C65" s="6"/>
      <c r="D65" s="6"/>
      <c r="E65" s="6"/>
      <c r="F65" s="6"/>
      <c r="G65" s="6"/>
      <c r="H65" s="6"/>
      <c r="I65" s="6"/>
      <c r="J65" s="6"/>
      <c r="K65" s="7" t="s">
        <v>84</v>
      </c>
      <c r="L65" s="8">
        <v>1100</v>
      </c>
      <c r="M65" s="9">
        <v>20000</v>
      </c>
      <c r="N65" s="23">
        <v>18000</v>
      </c>
      <c r="O65" s="23">
        <v>19011</v>
      </c>
      <c r="P65" s="23"/>
      <c r="Q65" s="23">
        <f t="shared" si="2"/>
        <v>19003.666666666668</v>
      </c>
      <c r="R65" s="110">
        <f t="shared" si="1"/>
        <v>20904033.333333336</v>
      </c>
      <c r="S65" s="54"/>
      <c r="T65" s="54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</row>
    <row r="66" spans="1:40" hidden="1" x14ac:dyDescent="0.2">
      <c r="A66" s="7" t="s">
        <v>61</v>
      </c>
      <c r="B66" s="6" t="s">
        <v>17</v>
      </c>
      <c r="C66" s="6"/>
      <c r="D66" s="6"/>
      <c r="E66" s="6"/>
      <c r="F66" s="6"/>
      <c r="G66" s="6"/>
      <c r="H66" s="6"/>
      <c r="I66" s="6"/>
      <c r="J66" s="6"/>
      <c r="K66" s="7" t="s">
        <v>84</v>
      </c>
      <c r="L66" s="8">
        <v>285</v>
      </c>
      <c r="M66" s="9">
        <v>20018</v>
      </c>
      <c r="N66" s="23">
        <v>14000</v>
      </c>
      <c r="O66" s="23">
        <v>20018</v>
      </c>
      <c r="P66" s="23"/>
      <c r="Q66" s="23">
        <f t="shared" si="2"/>
        <v>18012</v>
      </c>
      <c r="R66" s="110">
        <f t="shared" si="1"/>
        <v>5133420</v>
      </c>
      <c r="S66" s="54"/>
      <c r="T66" s="54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</row>
    <row r="67" spans="1:40" hidden="1" x14ac:dyDescent="0.2">
      <c r="A67" s="7" t="s">
        <v>62</v>
      </c>
      <c r="B67" s="6" t="s">
        <v>122</v>
      </c>
      <c r="C67" s="6"/>
      <c r="D67" s="6"/>
      <c r="E67" s="6"/>
      <c r="F67" s="6"/>
      <c r="G67" s="6"/>
      <c r="H67" s="6"/>
      <c r="I67" s="6"/>
      <c r="J67" s="6"/>
      <c r="K67" s="7" t="s">
        <v>84</v>
      </c>
      <c r="L67" s="8">
        <v>50</v>
      </c>
      <c r="M67" s="9">
        <v>20000</v>
      </c>
      <c r="N67" s="23">
        <v>18000</v>
      </c>
      <c r="O67" s="23">
        <v>19011</v>
      </c>
      <c r="P67" s="23"/>
      <c r="Q67" s="23">
        <f t="shared" si="2"/>
        <v>19003.666666666668</v>
      </c>
      <c r="R67" s="110">
        <f t="shared" si="1"/>
        <v>950183.33333333337</v>
      </c>
      <c r="S67" s="54"/>
      <c r="T67" s="54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</row>
    <row r="68" spans="1:40" hidden="1" x14ac:dyDescent="0.2">
      <c r="A68" s="7" t="s">
        <v>63</v>
      </c>
      <c r="B68" s="6" t="s">
        <v>18</v>
      </c>
      <c r="C68" s="6"/>
      <c r="D68" s="6"/>
      <c r="E68" s="6"/>
      <c r="F68" s="6"/>
      <c r="G68" s="6"/>
      <c r="H68" s="6"/>
      <c r="I68" s="6"/>
      <c r="J68" s="6"/>
      <c r="K68" s="7" t="s">
        <v>4</v>
      </c>
      <c r="L68" s="8">
        <v>28</v>
      </c>
      <c r="M68" s="9">
        <v>64800</v>
      </c>
      <c r="N68" s="23">
        <v>45360</v>
      </c>
      <c r="O68" s="23">
        <v>64858</v>
      </c>
      <c r="P68" s="23"/>
      <c r="Q68" s="23">
        <f t="shared" si="2"/>
        <v>58339.333333333336</v>
      </c>
      <c r="R68" s="110">
        <f t="shared" si="1"/>
        <v>1633501.3333333335</v>
      </c>
      <c r="S68" s="54"/>
      <c r="T68" s="54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</row>
    <row r="69" spans="1:40" hidden="1" x14ac:dyDescent="0.2">
      <c r="A69" s="7" t="s">
        <v>190</v>
      </c>
      <c r="B69" s="6" t="s">
        <v>240</v>
      </c>
      <c r="C69" s="6"/>
      <c r="D69" s="6"/>
      <c r="E69" s="6"/>
      <c r="F69" s="6"/>
      <c r="G69" s="6"/>
      <c r="H69" s="6"/>
      <c r="I69" s="6"/>
      <c r="J69" s="6"/>
      <c r="K69" s="7" t="s">
        <v>84</v>
      </c>
      <c r="L69" s="8">
        <v>49.6</v>
      </c>
      <c r="M69" s="9">
        <v>52294</v>
      </c>
      <c r="N69" s="23">
        <v>16000</v>
      </c>
      <c r="O69" s="23">
        <v>36390</v>
      </c>
      <c r="P69" s="23"/>
      <c r="Q69" s="23">
        <f t="shared" si="2"/>
        <v>34894.666666666664</v>
      </c>
      <c r="R69" s="110">
        <f t="shared" si="1"/>
        <v>1730775.4666666666</v>
      </c>
      <c r="S69" s="54"/>
      <c r="T69" s="54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</row>
    <row r="70" spans="1:40" ht="24" hidden="1" x14ac:dyDescent="0.2">
      <c r="A70" s="7" t="s">
        <v>191</v>
      </c>
      <c r="B70" s="6" t="s">
        <v>291</v>
      </c>
      <c r="C70" s="6"/>
      <c r="D70" s="6"/>
      <c r="E70" s="6"/>
      <c r="F70" s="6"/>
      <c r="G70" s="6"/>
      <c r="H70" s="6"/>
      <c r="I70" s="6"/>
      <c r="J70" s="6"/>
      <c r="K70" s="7" t="s">
        <v>84</v>
      </c>
      <c r="L70" s="8">
        <v>68.239999999999995</v>
      </c>
      <c r="M70" s="9">
        <v>39390</v>
      </c>
      <c r="N70" s="23">
        <v>16000</v>
      </c>
      <c r="O70" s="23">
        <v>38181</v>
      </c>
      <c r="P70" s="23"/>
      <c r="Q70" s="23">
        <f t="shared" si="2"/>
        <v>31190.333333333332</v>
      </c>
      <c r="R70" s="110">
        <f t="shared" si="1"/>
        <v>2128428.3466666662</v>
      </c>
      <c r="S70" s="54"/>
      <c r="T70" s="54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</row>
    <row r="71" spans="1:40" ht="12.75" x14ac:dyDescent="0.2">
      <c r="A71" s="115">
        <v>13</v>
      </c>
      <c r="B71" s="80" t="s">
        <v>19</v>
      </c>
      <c r="C71" s="80"/>
      <c r="D71" s="80"/>
      <c r="E71" s="80"/>
      <c r="F71" s="80"/>
      <c r="G71" s="80"/>
      <c r="H71" s="80"/>
      <c r="I71" s="80"/>
      <c r="J71" s="80"/>
      <c r="K71" s="30"/>
      <c r="L71" s="28"/>
      <c r="M71" s="38"/>
      <c r="N71" s="33"/>
      <c r="O71" s="33"/>
      <c r="P71" s="33"/>
      <c r="Q71" s="33"/>
      <c r="R71" s="111"/>
      <c r="S71" s="105"/>
      <c r="T71" s="54"/>
      <c r="U71" s="5"/>
      <c r="V71" s="5"/>
      <c r="W71" s="5"/>
      <c r="X71" s="5"/>
      <c r="Y71" s="5"/>
      <c r="Z71" s="100"/>
      <c r="AA71" s="100"/>
      <c r="AB71" s="100"/>
      <c r="AC71" s="100"/>
      <c r="AD71" s="100"/>
      <c r="AE71" s="5"/>
      <c r="AL71" s="5"/>
      <c r="AM71" s="5"/>
      <c r="AN71" s="5"/>
    </row>
    <row r="72" spans="1:40" ht="33.75" hidden="1" customHeight="1" x14ac:dyDescent="0.2">
      <c r="A72" s="7" t="s">
        <v>64</v>
      </c>
      <c r="B72" s="41" t="s">
        <v>292</v>
      </c>
      <c r="C72" s="41"/>
      <c r="D72" s="41"/>
      <c r="E72" s="41"/>
      <c r="F72" s="41"/>
      <c r="G72" s="41"/>
      <c r="H72" s="41"/>
      <c r="I72" s="41"/>
      <c r="J72" s="41"/>
      <c r="K72" s="7" t="s">
        <v>3</v>
      </c>
      <c r="L72" s="8">
        <v>120</v>
      </c>
      <c r="M72" s="9">
        <v>137035</v>
      </c>
      <c r="N72" s="23"/>
      <c r="O72" s="23">
        <v>131891</v>
      </c>
      <c r="P72" s="23"/>
      <c r="Q72" s="23">
        <f>(M72+N72+O72)/2</f>
        <v>134463</v>
      </c>
      <c r="R72" s="110">
        <f t="shared" si="1"/>
        <v>16135560</v>
      </c>
      <c r="S72" s="54"/>
      <c r="T72" s="54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</row>
    <row r="73" spans="1:40" ht="33" customHeight="1" x14ac:dyDescent="0.2">
      <c r="A73" s="115">
        <v>14</v>
      </c>
      <c r="B73" s="126" t="s">
        <v>20</v>
      </c>
      <c r="C73" s="126"/>
      <c r="D73" s="126"/>
      <c r="E73" s="126"/>
      <c r="F73" s="126"/>
      <c r="G73" s="126"/>
      <c r="H73" s="126"/>
      <c r="I73" s="126"/>
      <c r="J73" s="126"/>
      <c r="K73" s="122"/>
      <c r="L73" s="122"/>
      <c r="M73" s="122"/>
      <c r="N73" s="122"/>
      <c r="O73" s="122"/>
      <c r="P73" s="122"/>
      <c r="Q73" s="122"/>
      <c r="R73" s="127"/>
      <c r="S73" s="99"/>
      <c r="T73" s="99"/>
      <c r="U73" s="100"/>
      <c r="V73" s="100"/>
      <c r="W73" s="100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</row>
    <row r="74" spans="1:40" hidden="1" x14ac:dyDescent="0.2">
      <c r="A74" s="7" t="s">
        <v>70</v>
      </c>
      <c r="B74" s="6" t="s">
        <v>124</v>
      </c>
      <c r="C74" s="6"/>
      <c r="D74" s="6"/>
      <c r="E74" s="6"/>
      <c r="F74" s="6"/>
      <c r="G74" s="6"/>
      <c r="H74" s="6"/>
      <c r="I74" s="6"/>
      <c r="J74" s="6"/>
      <c r="K74" s="7" t="s">
        <v>4</v>
      </c>
      <c r="L74" s="8">
        <v>1</v>
      </c>
      <c r="M74" s="9">
        <v>2990313</v>
      </c>
      <c r="N74" s="23">
        <v>2000000</v>
      </c>
      <c r="O74" s="23">
        <v>2344154</v>
      </c>
      <c r="P74" s="23"/>
      <c r="Q74" s="23">
        <f t="shared" si="2"/>
        <v>2444822.3333333335</v>
      </c>
      <c r="R74" s="110">
        <f t="shared" si="1"/>
        <v>2444822.3333333335</v>
      </c>
      <c r="S74" s="54">
        <v>10</v>
      </c>
      <c r="T74" s="54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</row>
    <row r="75" spans="1:40" hidden="1" x14ac:dyDescent="0.2">
      <c r="A75" s="7" t="s">
        <v>71</v>
      </c>
      <c r="B75" s="6" t="s">
        <v>21</v>
      </c>
      <c r="C75" s="6"/>
      <c r="D75" s="6"/>
      <c r="E75" s="6"/>
      <c r="F75" s="6"/>
      <c r="G75" s="6"/>
      <c r="H75" s="6"/>
      <c r="I75" s="6"/>
      <c r="J75" s="6"/>
      <c r="K75" s="7" t="s">
        <v>4</v>
      </c>
      <c r="L75" s="8">
        <v>1</v>
      </c>
      <c r="M75" s="9">
        <v>1333313</v>
      </c>
      <c r="N75" s="23">
        <v>1350000</v>
      </c>
      <c r="O75" s="23">
        <v>1549251</v>
      </c>
      <c r="P75" s="23"/>
      <c r="Q75" s="23">
        <f t="shared" si="2"/>
        <v>1410854.6666666667</v>
      </c>
      <c r="R75" s="110">
        <f t="shared" si="1"/>
        <v>1410854.6666666667</v>
      </c>
      <c r="S75" s="54"/>
      <c r="T75" s="54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</row>
    <row r="76" spans="1:40" hidden="1" x14ac:dyDescent="0.2">
      <c r="A76" s="7" t="s">
        <v>72</v>
      </c>
      <c r="B76" s="6" t="s">
        <v>22</v>
      </c>
      <c r="C76" s="6"/>
      <c r="D76" s="6"/>
      <c r="E76" s="6"/>
      <c r="F76" s="6"/>
      <c r="G76" s="6"/>
      <c r="H76" s="6"/>
      <c r="I76" s="6"/>
      <c r="J76" s="6"/>
      <c r="K76" s="7" t="s">
        <v>4</v>
      </c>
      <c r="L76" s="8">
        <v>3</v>
      </c>
      <c r="M76" s="9">
        <v>434406</v>
      </c>
      <c r="N76" s="23">
        <v>320000</v>
      </c>
      <c r="O76" s="23">
        <v>424830</v>
      </c>
      <c r="P76" s="23"/>
      <c r="Q76" s="23">
        <f t="shared" si="2"/>
        <v>393078.66666666669</v>
      </c>
      <c r="R76" s="110">
        <f t="shared" si="1"/>
        <v>1179236</v>
      </c>
      <c r="S76" s="54"/>
      <c r="T76" s="54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</row>
    <row r="77" spans="1:40" hidden="1" x14ac:dyDescent="0.2">
      <c r="A77" s="7" t="s">
        <v>73</v>
      </c>
      <c r="B77" s="6" t="s">
        <v>23</v>
      </c>
      <c r="C77" s="6"/>
      <c r="D77" s="6"/>
      <c r="E77" s="6"/>
      <c r="F77" s="6"/>
      <c r="G77" s="6"/>
      <c r="H77" s="6"/>
      <c r="I77" s="6"/>
      <c r="J77" s="6"/>
      <c r="K77" s="7" t="s">
        <v>4</v>
      </c>
      <c r="L77" s="8">
        <v>2</v>
      </c>
      <c r="M77" s="9">
        <v>298781</v>
      </c>
      <c r="N77" s="23">
        <v>200000</v>
      </c>
      <c r="O77" s="23">
        <v>245883</v>
      </c>
      <c r="P77" s="23"/>
      <c r="Q77" s="23">
        <f t="shared" si="2"/>
        <v>248221.33333333334</v>
      </c>
      <c r="R77" s="110">
        <f t="shared" si="1"/>
        <v>496442.66666666669</v>
      </c>
      <c r="S77" s="54"/>
      <c r="T77" s="54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</row>
    <row r="78" spans="1:40" ht="12" hidden="1" customHeight="1" x14ac:dyDescent="0.2">
      <c r="A78" s="7" t="s">
        <v>74</v>
      </c>
      <c r="B78" s="6" t="s">
        <v>97</v>
      </c>
      <c r="C78" s="6"/>
      <c r="D78" s="6"/>
      <c r="E78" s="6"/>
      <c r="F78" s="6"/>
      <c r="G78" s="6"/>
      <c r="H78" s="6"/>
      <c r="I78" s="6"/>
      <c r="J78" s="6"/>
      <c r="K78" s="7" t="s">
        <v>4</v>
      </c>
      <c r="L78" s="8">
        <v>1</v>
      </c>
      <c r="M78" s="9">
        <v>163490</v>
      </c>
      <c r="N78" s="23">
        <v>92000</v>
      </c>
      <c r="O78" s="23">
        <v>192000</v>
      </c>
      <c r="P78" s="23"/>
      <c r="Q78" s="23">
        <f t="shared" ref="Q78:Q108" si="4">(M78+N78+O78)/3</f>
        <v>149163.33333333334</v>
      </c>
      <c r="R78" s="110">
        <f t="shared" ref="R78:R127" si="5">L78*Q78</f>
        <v>149163.33333333334</v>
      </c>
      <c r="S78" s="54"/>
      <c r="T78" s="54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</row>
    <row r="79" spans="1:40" hidden="1" x14ac:dyDescent="0.2">
      <c r="A79" s="7" t="s">
        <v>75</v>
      </c>
      <c r="B79" s="6" t="s">
        <v>24</v>
      </c>
      <c r="C79" s="6"/>
      <c r="D79" s="6"/>
      <c r="E79" s="6"/>
      <c r="F79" s="6"/>
      <c r="G79" s="6"/>
      <c r="H79" s="6"/>
      <c r="I79" s="6"/>
      <c r="J79" s="6"/>
      <c r="K79" s="7" t="s">
        <v>4</v>
      </c>
      <c r="L79" s="8">
        <v>6</v>
      </c>
      <c r="M79" s="9">
        <v>128750</v>
      </c>
      <c r="N79" s="23">
        <v>85000</v>
      </c>
      <c r="O79" s="23">
        <v>134000</v>
      </c>
      <c r="P79" s="23"/>
      <c r="Q79" s="23">
        <f t="shared" si="4"/>
        <v>115916.66666666667</v>
      </c>
      <c r="R79" s="110">
        <f t="shared" si="5"/>
        <v>695500</v>
      </c>
      <c r="S79" s="54"/>
      <c r="T79" s="54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</row>
    <row r="80" spans="1:40" hidden="1" x14ac:dyDescent="0.2">
      <c r="A80" s="7" t="s">
        <v>76</v>
      </c>
      <c r="B80" s="6" t="s">
        <v>125</v>
      </c>
      <c r="C80" s="6"/>
      <c r="D80" s="6"/>
      <c r="E80" s="6"/>
      <c r="F80" s="6"/>
      <c r="G80" s="6"/>
      <c r="H80" s="6"/>
      <c r="I80" s="6"/>
      <c r="J80" s="6"/>
      <c r="K80" s="7" t="s">
        <v>87</v>
      </c>
      <c r="L80" s="8">
        <v>36</v>
      </c>
      <c r="M80" s="9">
        <v>29896</v>
      </c>
      <c r="N80" s="23">
        <v>24000</v>
      </c>
      <c r="O80" s="23">
        <v>36334</v>
      </c>
      <c r="P80" s="23"/>
      <c r="Q80" s="23">
        <f t="shared" si="4"/>
        <v>30076.666666666668</v>
      </c>
      <c r="R80" s="110">
        <f t="shared" si="5"/>
        <v>1082760</v>
      </c>
      <c r="S80" s="54"/>
      <c r="T80" s="54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</row>
    <row r="81" spans="1:40" ht="15" hidden="1" customHeight="1" x14ac:dyDescent="0.2">
      <c r="A81" s="7" t="s">
        <v>77</v>
      </c>
      <c r="B81" s="6" t="s">
        <v>126</v>
      </c>
      <c r="C81" s="6"/>
      <c r="D81" s="6"/>
      <c r="E81" s="6"/>
      <c r="F81" s="6"/>
      <c r="G81" s="6"/>
      <c r="H81" s="6"/>
      <c r="I81" s="6"/>
      <c r="J81" s="6"/>
      <c r="K81" s="7" t="s">
        <v>87</v>
      </c>
      <c r="L81" s="8">
        <v>30</v>
      </c>
      <c r="M81" s="9">
        <v>29896</v>
      </c>
      <c r="N81" s="23">
        <v>24000</v>
      </c>
      <c r="O81" s="23">
        <v>36334</v>
      </c>
      <c r="P81" s="23"/>
      <c r="Q81" s="23">
        <f t="shared" si="4"/>
        <v>30076.666666666668</v>
      </c>
      <c r="R81" s="110">
        <f t="shared" si="5"/>
        <v>902300</v>
      </c>
      <c r="S81" s="54"/>
      <c r="T81" s="54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</row>
    <row r="82" spans="1:40" hidden="1" x14ac:dyDescent="0.2">
      <c r="A82" s="7" t="s">
        <v>78</v>
      </c>
      <c r="B82" s="6" t="s">
        <v>127</v>
      </c>
      <c r="C82" s="6"/>
      <c r="D82" s="6"/>
      <c r="E82" s="6"/>
      <c r="F82" s="6"/>
      <c r="G82" s="6"/>
      <c r="H82" s="6"/>
      <c r="I82" s="6"/>
      <c r="J82" s="6"/>
      <c r="K82" s="7" t="s">
        <v>87</v>
      </c>
      <c r="L82" s="8">
        <v>32</v>
      </c>
      <c r="M82" s="9">
        <v>16896</v>
      </c>
      <c r="N82" s="23">
        <v>18000</v>
      </c>
      <c r="O82" s="23">
        <v>27250</v>
      </c>
      <c r="P82" s="23"/>
      <c r="Q82" s="23">
        <f t="shared" si="4"/>
        <v>20715.333333333332</v>
      </c>
      <c r="R82" s="110">
        <f t="shared" si="5"/>
        <v>662890.66666666663</v>
      </c>
      <c r="S82" s="54"/>
      <c r="T82" s="54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</row>
    <row r="83" spans="1:40" hidden="1" x14ac:dyDescent="0.2">
      <c r="A83" s="7" t="s">
        <v>79</v>
      </c>
      <c r="B83" s="6" t="s">
        <v>25</v>
      </c>
      <c r="C83" s="6"/>
      <c r="D83" s="6"/>
      <c r="E83" s="6"/>
      <c r="F83" s="6"/>
      <c r="G83" s="6"/>
      <c r="H83" s="6"/>
      <c r="I83" s="6"/>
      <c r="J83" s="6"/>
      <c r="K83" s="7" t="s">
        <v>87</v>
      </c>
      <c r="L83" s="8">
        <v>12</v>
      </c>
      <c r="M83" s="9">
        <v>13541</v>
      </c>
      <c r="N83" s="23">
        <v>16000</v>
      </c>
      <c r="O83" s="23">
        <v>23784</v>
      </c>
      <c r="P83" s="23"/>
      <c r="Q83" s="23">
        <f t="shared" si="4"/>
        <v>17775</v>
      </c>
      <c r="R83" s="110">
        <f t="shared" si="5"/>
        <v>213300</v>
      </c>
      <c r="S83" s="54"/>
      <c r="T83" s="54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</row>
    <row r="84" spans="1:40" ht="12.75" x14ac:dyDescent="0.2">
      <c r="A84" s="115">
        <v>15</v>
      </c>
      <c r="B84" s="80" t="s">
        <v>26</v>
      </c>
      <c r="C84" s="80"/>
      <c r="D84" s="80"/>
      <c r="E84" s="80"/>
      <c r="F84" s="80"/>
      <c r="G84" s="80"/>
      <c r="H84" s="80"/>
      <c r="I84" s="80"/>
      <c r="J84" s="80"/>
      <c r="K84" s="30"/>
      <c r="L84" s="28"/>
      <c r="M84" s="38"/>
      <c r="N84" s="33"/>
      <c r="O84" s="33"/>
      <c r="P84" s="33"/>
      <c r="Q84" s="33"/>
      <c r="R84" s="111"/>
      <c r="S84" s="54"/>
      <c r="T84" s="99"/>
      <c r="U84" s="100"/>
      <c r="V84" s="100"/>
      <c r="W84" s="100"/>
      <c r="X84" s="100"/>
      <c r="Y84" s="100"/>
      <c r="Z84" s="100"/>
      <c r="AB84" s="5"/>
      <c r="AC84" s="5"/>
      <c r="AD84" s="5"/>
      <c r="AE84" s="5"/>
      <c r="AF84" s="5"/>
      <c r="AG84" s="5"/>
      <c r="AH84" s="100"/>
      <c r="AK84" s="5"/>
      <c r="AL84" s="5"/>
      <c r="AM84" s="5"/>
      <c r="AN84" s="5"/>
    </row>
    <row r="85" spans="1:40" hidden="1" x14ac:dyDescent="0.2">
      <c r="A85" s="30" t="s">
        <v>80</v>
      </c>
      <c r="B85" s="31" t="s">
        <v>269</v>
      </c>
      <c r="C85" s="31"/>
      <c r="D85" s="31"/>
      <c r="E85" s="31"/>
      <c r="F85" s="31"/>
      <c r="G85" s="31"/>
      <c r="H85" s="31"/>
      <c r="I85" s="31"/>
      <c r="J85" s="31"/>
      <c r="K85" s="30" t="s">
        <v>87</v>
      </c>
      <c r="L85" s="28">
        <v>25</v>
      </c>
      <c r="M85" s="38">
        <v>20209</v>
      </c>
      <c r="N85" s="33">
        <v>15000</v>
      </c>
      <c r="O85" s="33">
        <v>24800</v>
      </c>
      <c r="P85" s="33"/>
      <c r="Q85" s="23">
        <f t="shared" si="4"/>
        <v>20003</v>
      </c>
      <c r="R85" s="110">
        <f t="shared" si="5"/>
        <v>500075</v>
      </c>
      <c r="S85" s="54"/>
      <c r="T85" s="54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</row>
    <row r="86" spans="1:40" hidden="1" x14ac:dyDescent="0.2">
      <c r="A86" s="30" t="s">
        <v>81</v>
      </c>
      <c r="B86" s="35" t="s">
        <v>128</v>
      </c>
      <c r="C86" s="35"/>
      <c r="D86" s="35"/>
      <c r="E86" s="35"/>
      <c r="F86" s="35"/>
      <c r="G86" s="35"/>
      <c r="H86" s="35"/>
      <c r="I86" s="35"/>
      <c r="J86" s="35"/>
      <c r="K86" s="30" t="s">
        <v>87</v>
      </c>
      <c r="L86" s="28">
        <v>18</v>
      </c>
      <c r="M86" s="38">
        <v>20209</v>
      </c>
      <c r="N86" s="33">
        <v>15000</v>
      </c>
      <c r="O86" s="33">
        <v>24800</v>
      </c>
      <c r="P86" s="33"/>
      <c r="Q86" s="23">
        <f t="shared" si="4"/>
        <v>20003</v>
      </c>
      <c r="R86" s="110">
        <f t="shared" si="5"/>
        <v>360054</v>
      </c>
      <c r="S86" s="54"/>
      <c r="T86" s="54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</row>
    <row r="87" spans="1:40" hidden="1" x14ac:dyDescent="0.2">
      <c r="A87" s="30" t="s">
        <v>215</v>
      </c>
      <c r="B87" s="31" t="s">
        <v>129</v>
      </c>
      <c r="C87" s="31"/>
      <c r="D87" s="31"/>
      <c r="E87" s="31"/>
      <c r="F87" s="31"/>
      <c r="G87" s="31"/>
      <c r="H87" s="31"/>
      <c r="I87" s="31"/>
      <c r="J87" s="31"/>
      <c r="K87" s="30" t="s">
        <v>3</v>
      </c>
      <c r="L87" s="28">
        <v>15</v>
      </c>
      <c r="M87" s="38">
        <v>14584</v>
      </c>
      <c r="N87" s="33">
        <v>13000</v>
      </c>
      <c r="O87" s="33">
        <v>18566</v>
      </c>
      <c r="P87" s="33"/>
      <c r="Q87" s="23">
        <f t="shared" si="4"/>
        <v>15383.333333333334</v>
      </c>
      <c r="R87" s="110">
        <f t="shared" si="5"/>
        <v>230750</v>
      </c>
      <c r="S87" s="54"/>
      <c r="T87" s="54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</row>
    <row r="88" spans="1:40" hidden="1" x14ac:dyDescent="0.2">
      <c r="A88" s="30" t="s">
        <v>216</v>
      </c>
      <c r="B88" s="31" t="s">
        <v>27</v>
      </c>
      <c r="C88" s="31"/>
      <c r="D88" s="31"/>
      <c r="E88" s="31"/>
      <c r="F88" s="31"/>
      <c r="G88" s="31"/>
      <c r="H88" s="31"/>
      <c r="I88" s="31"/>
      <c r="J88" s="31"/>
      <c r="K88" s="30" t="s">
        <v>4</v>
      </c>
      <c r="L88" s="28">
        <v>1</v>
      </c>
      <c r="M88" s="38">
        <v>180000</v>
      </c>
      <c r="N88" s="33">
        <v>110000</v>
      </c>
      <c r="O88" s="33">
        <v>124311</v>
      </c>
      <c r="P88" s="33"/>
      <c r="Q88" s="23">
        <f t="shared" si="4"/>
        <v>138103.66666666666</v>
      </c>
      <c r="R88" s="110">
        <f t="shared" si="5"/>
        <v>138103.66666666666</v>
      </c>
      <c r="S88" s="54"/>
      <c r="T88" s="54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</row>
    <row r="89" spans="1:40" hidden="1" x14ac:dyDescent="0.2">
      <c r="A89" s="30" t="s">
        <v>217</v>
      </c>
      <c r="B89" s="31" t="s">
        <v>28</v>
      </c>
      <c r="C89" s="31"/>
      <c r="D89" s="31"/>
      <c r="E89" s="31"/>
      <c r="F89" s="31"/>
      <c r="G89" s="31"/>
      <c r="H89" s="31"/>
      <c r="I89" s="31"/>
      <c r="J89" s="31"/>
      <c r="K89" s="30" t="s">
        <v>4</v>
      </c>
      <c r="L89" s="28">
        <v>7</v>
      </c>
      <c r="M89" s="38">
        <v>187500</v>
      </c>
      <c r="N89" s="33">
        <v>85000</v>
      </c>
      <c r="O89" s="33">
        <v>137704</v>
      </c>
      <c r="P89" s="33"/>
      <c r="Q89" s="23">
        <f t="shared" si="4"/>
        <v>136734.66666666666</v>
      </c>
      <c r="R89" s="110">
        <f t="shared" si="5"/>
        <v>957142.66666666663</v>
      </c>
      <c r="S89" s="54"/>
      <c r="T89" s="54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</row>
    <row r="90" spans="1:40" hidden="1" x14ac:dyDescent="0.2">
      <c r="A90" s="30" t="s">
        <v>218</v>
      </c>
      <c r="B90" s="31" t="s">
        <v>29</v>
      </c>
      <c r="C90" s="31"/>
      <c r="D90" s="31"/>
      <c r="E90" s="31"/>
      <c r="F90" s="31"/>
      <c r="G90" s="31"/>
      <c r="H90" s="31"/>
      <c r="I90" s="31"/>
      <c r="J90" s="31"/>
      <c r="K90" s="30" t="s">
        <v>88</v>
      </c>
      <c r="L90" s="28">
        <v>2</v>
      </c>
      <c r="M90" s="38">
        <v>165000</v>
      </c>
      <c r="N90" s="33">
        <v>70000</v>
      </c>
      <c r="O90" s="33">
        <v>122411</v>
      </c>
      <c r="P90" s="33"/>
      <c r="Q90" s="23">
        <f t="shared" si="4"/>
        <v>119137</v>
      </c>
      <c r="R90" s="110">
        <f t="shared" si="5"/>
        <v>238274</v>
      </c>
      <c r="S90" s="54"/>
      <c r="T90" s="54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</row>
    <row r="91" spans="1:40" hidden="1" x14ac:dyDescent="0.2">
      <c r="A91" s="30" t="s">
        <v>219</v>
      </c>
      <c r="B91" s="35" t="s">
        <v>157</v>
      </c>
      <c r="C91" s="35"/>
      <c r="D91" s="35"/>
      <c r="E91" s="35"/>
      <c r="F91" s="35"/>
      <c r="G91" s="35"/>
      <c r="H91" s="35"/>
      <c r="I91" s="35"/>
      <c r="J91" s="35"/>
      <c r="K91" s="30" t="s">
        <v>88</v>
      </c>
      <c r="L91" s="28">
        <v>6</v>
      </c>
      <c r="M91" s="38">
        <v>165000</v>
      </c>
      <c r="N91" s="33">
        <v>128000</v>
      </c>
      <c r="O91" s="33">
        <v>121309</v>
      </c>
      <c r="P91" s="33"/>
      <c r="Q91" s="23">
        <f t="shared" si="4"/>
        <v>138103</v>
      </c>
      <c r="R91" s="110">
        <f t="shared" si="5"/>
        <v>828618</v>
      </c>
      <c r="S91" s="54"/>
      <c r="T91" s="54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</row>
    <row r="92" spans="1:40" hidden="1" x14ac:dyDescent="0.2">
      <c r="A92" s="30" t="s">
        <v>220</v>
      </c>
      <c r="B92" s="31" t="s">
        <v>31</v>
      </c>
      <c r="C92" s="31"/>
      <c r="D92" s="31"/>
      <c r="E92" s="31"/>
      <c r="F92" s="31"/>
      <c r="G92" s="31"/>
      <c r="H92" s="31"/>
      <c r="I92" s="31"/>
      <c r="J92" s="31"/>
      <c r="K92" s="30" t="s">
        <v>88</v>
      </c>
      <c r="L92" s="28">
        <v>1</v>
      </c>
      <c r="M92" s="38">
        <v>156944</v>
      </c>
      <c r="N92" s="33">
        <v>140000</v>
      </c>
      <c r="O92" s="33">
        <v>179560</v>
      </c>
      <c r="P92" s="33"/>
      <c r="Q92" s="23">
        <f t="shared" si="4"/>
        <v>158834.66666666666</v>
      </c>
      <c r="R92" s="110">
        <f t="shared" si="5"/>
        <v>158834.66666666666</v>
      </c>
      <c r="S92" s="54"/>
      <c r="T92" s="54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</row>
    <row r="93" spans="1:40" ht="24" hidden="1" x14ac:dyDescent="0.2">
      <c r="A93" s="7" t="s">
        <v>221</v>
      </c>
      <c r="B93" s="6" t="s">
        <v>293</v>
      </c>
      <c r="C93" s="6"/>
      <c r="D93" s="6"/>
      <c r="E93" s="6"/>
      <c r="F93" s="6"/>
      <c r="G93" s="6"/>
      <c r="H93" s="6"/>
      <c r="I93" s="6"/>
      <c r="J93" s="6"/>
      <c r="K93" s="7" t="s">
        <v>4</v>
      </c>
      <c r="L93" s="8">
        <v>5</v>
      </c>
      <c r="M93" s="9">
        <v>533750</v>
      </c>
      <c r="N93" s="23">
        <v>380000</v>
      </c>
      <c r="O93" s="23">
        <v>531000</v>
      </c>
      <c r="P93" s="23"/>
      <c r="Q93" s="23">
        <f t="shared" si="4"/>
        <v>481583.33333333331</v>
      </c>
      <c r="R93" s="110">
        <f t="shared" si="5"/>
        <v>2407916.6666666665</v>
      </c>
      <c r="S93" s="54"/>
      <c r="T93" s="54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</row>
    <row r="94" spans="1:40" hidden="1" x14ac:dyDescent="0.2">
      <c r="A94" s="7" t="s">
        <v>222</v>
      </c>
      <c r="B94" s="6" t="s">
        <v>32</v>
      </c>
      <c r="C94" s="6"/>
      <c r="D94" s="6"/>
      <c r="E94" s="6"/>
      <c r="F94" s="6"/>
      <c r="G94" s="6"/>
      <c r="H94" s="6"/>
      <c r="I94" s="6"/>
      <c r="J94" s="6"/>
      <c r="K94" s="7" t="s">
        <v>4</v>
      </c>
      <c r="L94" s="8">
        <v>5</v>
      </c>
      <c r="M94" s="9">
        <v>483000</v>
      </c>
      <c r="N94" s="23">
        <v>420000</v>
      </c>
      <c r="O94" s="23">
        <v>493715</v>
      </c>
      <c r="P94" s="23"/>
      <c r="Q94" s="23">
        <f>(M94+N94+O94)/2</f>
        <v>698357.5</v>
      </c>
      <c r="R94" s="110">
        <f t="shared" si="5"/>
        <v>3491787.5</v>
      </c>
      <c r="S94" s="54"/>
      <c r="T94" s="54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</row>
    <row r="95" spans="1:40" hidden="1" x14ac:dyDescent="0.2">
      <c r="A95" s="30" t="s">
        <v>223</v>
      </c>
      <c r="B95" s="31" t="s">
        <v>33</v>
      </c>
      <c r="C95" s="31"/>
      <c r="D95" s="31"/>
      <c r="E95" s="31"/>
      <c r="F95" s="31"/>
      <c r="G95" s="31"/>
      <c r="H95" s="31"/>
      <c r="I95" s="31"/>
      <c r="J95" s="31"/>
      <c r="K95" s="30" t="s">
        <v>4</v>
      </c>
      <c r="L95" s="28">
        <v>5</v>
      </c>
      <c r="M95" s="38"/>
      <c r="N95" s="33">
        <v>45000</v>
      </c>
      <c r="O95" s="33">
        <v>47500</v>
      </c>
      <c r="P95" s="33"/>
      <c r="Q95" s="23">
        <f>(M95+N95+O95)/2</f>
        <v>46250</v>
      </c>
      <c r="R95" s="110">
        <f t="shared" si="5"/>
        <v>231250</v>
      </c>
      <c r="S95" s="54"/>
      <c r="T95" s="54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</row>
    <row r="96" spans="1:40" hidden="1" x14ac:dyDescent="0.2">
      <c r="A96" s="7" t="s">
        <v>224</v>
      </c>
      <c r="B96" s="6" t="s">
        <v>98</v>
      </c>
      <c r="C96" s="6"/>
      <c r="D96" s="6"/>
      <c r="E96" s="6"/>
      <c r="F96" s="6"/>
      <c r="G96" s="6"/>
      <c r="H96" s="6"/>
      <c r="I96" s="6"/>
      <c r="J96" s="6"/>
      <c r="K96" s="7" t="s">
        <v>4</v>
      </c>
      <c r="L96" s="8">
        <v>2</v>
      </c>
      <c r="M96" s="9">
        <v>381250</v>
      </c>
      <c r="N96" s="23">
        <v>350000</v>
      </c>
      <c r="O96" s="23"/>
      <c r="P96" s="23"/>
      <c r="Q96" s="23">
        <f>(M96+N96+O96)/2</f>
        <v>365625</v>
      </c>
      <c r="R96" s="110">
        <f t="shared" si="5"/>
        <v>731250</v>
      </c>
      <c r="S96" s="54"/>
      <c r="T96" s="54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</row>
    <row r="97" spans="1:40" hidden="1" x14ac:dyDescent="0.2">
      <c r="A97" s="7" t="s">
        <v>225</v>
      </c>
      <c r="B97" s="6" t="s">
        <v>130</v>
      </c>
      <c r="C97" s="6"/>
      <c r="D97" s="6"/>
      <c r="E97" s="6"/>
      <c r="F97" s="6"/>
      <c r="G97" s="6"/>
      <c r="H97" s="6"/>
      <c r="I97" s="6"/>
      <c r="J97" s="6"/>
      <c r="K97" s="7" t="s">
        <v>4</v>
      </c>
      <c r="L97" s="8">
        <v>5</v>
      </c>
      <c r="M97" s="9"/>
      <c r="N97" s="23">
        <v>45000</v>
      </c>
      <c r="O97" s="23">
        <v>49500</v>
      </c>
      <c r="P97" s="23"/>
      <c r="Q97" s="23">
        <f>(M97+N97+O97)/2</f>
        <v>47250</v>
      </c>
      <c r="R97" s="110">
        <f t="shared" si="5"/>
        <v>236250</v>
      </c>
      <c r="S97" s="54"/>
      <c r="T97" s="54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</row>
    <row r="98" spans="1:40" hidden="1" x14ac:dyDescent="0.2">
      <c r="A98" s="7" t="s">
        <v>226</v>
      </c>
      <c r="B98" s="5" t="s">
        <v>158</v>
      </c>
      <c r="C98" s="5"/>
      <c r="D98" s="5"/>
      <c r="E98" s="5"/>
      <c r="F98" s="5"/>
      <c r="G98" s="5"/>
      <c r="H98" s="5"/>
      <c r="I98" s="5"/>
      <c r="J98" s="5"/>
      <c r="K98" s="7" t="s">
        <v>4</v>
      </c>
      <c r="L98" s="8">
        <v>7</v>
      </c>
      <c r="M98" s="9"/>
      <c r="N98" s="23">
        <v>45000</v>
      </c>
      <c r="O98" s="23">
        <v>36400</v>
      </c>
      <c r="P98" s="23"/>
      <c r="Q98" s="23">
        <f>(M98+N98+O98)/2</f>
        <v>40700</v>
      </c>
      <c r="R98" s="110">
        <f t="shared" si="5"/>
        <v>284900</v>
      </c>
      <c r="S98" s="54"/>
      <c r="T98" s="54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</row>
    <row r="99" spans="1:40" ht="36.75" hidden="1" customHeight="1" x14ac:dyDescent="0.2">
      <c r="A99" s="7" t="s">
        <v>364</v>
      </c>
      <c r="B99" s="6" t="s">
        <v>165</v>
      </c>
      <c r="C99" s="6"/>
      <c r="D99" s="6"/>
      <c r="E99" s="6"/>
      <c r="F99" s="6"/>
      <c r="G99" s="6"/>
      <c r="H99" s="6"/>
      <c r="I99" s="6"/>
      <c r="J99" s="6"/>
      <c r="K99" s="7" t="s">
        <v>162</v>
      </c>
      <c r="L99" s="8">
        <v>1</v>
      </c>
      <c r="M99" s="9"/>
      <c r="N99" s="23">
        <v>1235000</v>
      </c>
      <c r="O99" s="23"/>
      <c r="P99" s="23"/>
      <c r="Q99" s="23">
        <f>(M99+N99+O99)</f>
        <v>1235000</v>
      </c>
      <c r="R99" s="110">
        <f t="shared" si="5"/>
        <v>1235000</v>
      </c>
      <c r="S99" s="54"/>
      <c r="T99" s="54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</row>
    <row r="100" spans="1:40" ht="12.75" hidden="1" customHeight="1" x14ac:dyDescent="0.2">
      <c r="A100" s="7" t="s">
        <v>360</v>
      </c>
      <c r="B100" s="6" t="s">
        <v>34</v>
      </c>
      <c r="C100" s="6"/>
      <c r="D100" s="6"/>
      <c r="E100" s="6"/>
      <c r="F100" s="6"/>
      <c r="G100" s="6"/>
      <c r="H100" s="6"/>
      <c r="I100" s="6"/>
      <c r="J100" s="6"/>
      <c r="K100" s="7" t="s">
        <v>4</v>
      </c>
      <c r="L100" s="8">
        <v>1</v>
      </c>
      <c r="M100" s="9">
        <v>55500</v>
      </c>
      <c r="N100" s="23">
        <v>70000</v>
      </c>
      <c r="O100" s="23"/>
      <c r="P100" s="23"/>
      <c r="Q100" s="23">
        <f>(M100+N100+O100)/2</f>
        <v>62750</v>
      </c>
      <c r="R100" s="110">
        <f t="shared" si="5"/>
        <v>62750</v>
      </c>
      <c r="S100" s="54"/>
      <c r="T100" s="54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</row>
    <row r="101" spans="1:40" ht="12" hidden="1" customHeight="1" x14ac:dyDescent="0.2">
      <c r="A101" s="7" t="s">
        <v>361</v>
      </c>
      <c r="B101" s="6" t="s">
        <v>159</v>
      </c>
      <c r="C101" s="6"/>
      <c r="D101" s="6"/>
      <c r="E101" s="6"/>
      <c r="F101" s="6"/>
      <c r="G101" s="6"/>
      <c r="H101" s="6"/>
      <c r="I101" s="6"/>
      <c r="J101" s="6"/>
      <c r="K101" s="7" t="s">
        <v>166</v>
      </c>
      <c r="L101" s="8">
        <v>2</v>
      </c>
      <c r="M101" s="9">
        <v>127200</v>
      </c>
      <c r="N101" s="23">
        <v>200000</v>
      </c>
      <c r="O101" s="23"/>
      <c r="P101" s="23"/>
      <c r="Q101" s="23">
        <f>(M101+N101+O101)/2</f>
        <v>163600</v>
      </c>
      <c r="R101" s="110">
        <f t="shared" si="5"/>
        <v>327200</v>
      </c>
      <c r="S101" s="54"/>
      <c r="T101" s="54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</row>
    <row r="102" spans="1:40" ht="30" hidden="1" customHeight="1" x14ac:dyDescent="0.2">
      <c r="A102" s="7" t="s">
        <v>362</v>
      </c>
      <c r="B102" s="6" t="s">
        <v>270</v>
      </c>
      <c r="C102" s="6"/>
      <c r="D102" s="6"/>
      <c r="E102" s="6"/>
      <c r="F102" s="6"/>
      <c r="G102" s="6"/>
      <c r="H102" s="6"/>
      <c r="I102" s="6"/>
      <c r="J102" s="6"/>
      <c r="K102" s="7" t="s">
        <v>3</v>
      </c>
      <c r="L102" s="8">
        <v>16</v>
      </c>
      <c r="M102" s="9">
        <v>1043750</v>
      </c>
      <c r="N102" s="23"/>
      <c r="O102" s="23">
        <v>835455</v>
      </c>
      <c r="P102" s="23"/>
      <c r="Q102" s="23">
        <f>(M102+N102+O102)/2</f>
        <v>939602.5</v>
      </c>
      <c r="R102" s="110">
        <f t="shared" si="5"/>
        <v>15033640</v>
      </c>
      <c r="S102" s="54"/>
      <c r="T102" s="54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</row>
    <row r="103" spans="1:40" ht="49.5" hidden="1" customHeight="1" x14ac:dyDescent="0.2">
      <c r="A103" s="7" t="s">
        <v>363</v>
      </c>
      <c r="B103" s="6" t="s">
        <v>381</v>
      </c>
      <c r="C103" s="6"/>
      <c r="D103" s="6"/>
      <c r="E103" s="6"/>
      <c r="F103" s="6"/>
      <c r="G103" s="6"/>
      <c r="H103" s="6"/>
      <c r="I103" s="6"/>
      <c r="J103" s="6"/>
      <c r="K103" s="7" t="s">
        <v>4</v>
      </c>
      <c r="L103" s="8">
        <v>3</v>
      </c>
      <c r="M103" s="9">
        <v>1737500</v>
      </c>
      <c r="N103" s="23">
        <v>966000</v>
      </c>
      <c r="O103" s="23">
        <v>1336700</v>
      </c>
      <c r="P103" s="23"/>
      <c r="Q103" s="23">
        <f t="shared" si="4"/>
        <v>1346733.3333333333</v>
      </c>
      <c r="R103" s="110">
        <f t="shared" si="5"/>
        <v>4040200</v>
      </c>
      <c r="S103" s="54"/>
      <c r="T103" s="54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</row>
    <row r="104" spans="1:40" ht="15" x14ac:dyDescent="0.2">
      <c r="A104" s="128">
        <v>16</v>
      </c>
      <c r="B104" s="129" t="s">
        <v>131</v>
      </c>
      <c r="C104" s="129"/>
      <c r="D104" s="129"/>
      <c r="E104" s="129"/>
      <c r="F104" s="129"/>
      <c r="G104" s="129"/>
      <c r="H104" s="129"/>
      <c r="I104" s="129"/>
      <c r="J104" s="129"/>
      <c r="K104" s="30"/>
      <c r="L104" s="28"/>
      <c r="M104" s="38"/>
      <c r="N104" s="33"/>
      <c r="O104" s="33"/>
      <c r="P104" s="33"/>
      <c r="Q104" s="33"/>
      <c r="R104" s="111"/>
      <c r="S104" s="99"/>
      <c r="T104" s="99"/>
      <c r="U104" s="100"/>
      <c r="V104" s="100"/>
      <c r="W104" s="100"/>
      <c r="X104" s="5"/>
      <c r="Y104" s="5"/>
      <c r="Z104" s="5"/>
      <c r="AA104" s="5"/>
      <c r="AB104" s="100"/>
      <c r="AC104" s="100"/>
      <c r="AD104" s="100"/>
      <c r="AE104" s="5"/>
      <c r="AF104" s="5"/>
      <c r="AG104" s="5"/>
      <c r="AH104" s="100"/>
      <c r="AI104" s="100"/>
      <c r="AJ104" s="100"/>
      <c r="AK104" s="5"/>
      <c r="AL104" s="5"/>
      <c r="AM104" s="5"/>
      <c r="AN104" s="5"/>
    </row>
    <row r="105" spans="1:40" ht="24" hidden="1" x14ac:dyDescent="0.2">
      <c r="A105" s="7" t="s">
        <v>82</v>
      </c>
      <c r="B105" s="6" t="s">
        <v>140</v>
      </c>
      <c r="C105" s="6"/>
      <c r="D105" s="6"/>
      <c r="E105" s="6"/>
      <c r="F105" s="6"/>
      <c r="G105" s="6"/>
      <c r="H105" s="6"/>
      <c r="I105" s="6"/>
      <c r="J105" s="6"/>
      <c r="K105" s="7" t="s">
        <v>3</v>
      </c>
      <c r="L105" s="8">
        <v>25</v>
      </c>
      <c r="M105" s="9">
        <v>50135</v>
      </c>
      <c r="N105" s="23">
        <v>78000</v>
      </c>
      <c r="O105" s="23">
        <v>43165</v>
      </c>
      <c r="P105" s="23"/>
      <c r="Q105" s="23">
        <f t="shared" si="4"/>
        <v>57100</v>
      </c>
      <c r="R105" s="110">
        <f t="shared" si="5"/>
        <v>1427500</v>
      </c>
      <c r="S105" s="54"/>
      <c r="T105" s="54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</row>
    <row r="106" spans="1:40" ht="10.5" hidden="1" customHeight="1" x14ac:dyDescent="0.2">
      <c r="A106" s="30" t="s">
        <v>227</v>
      </c>
      <c r="B106" s="31" t="s">
        <v>315</v>
      </c>
      <c r="C106" s="31"/>
      <c r="D106" s="31"/>
      <c r="E106" s="31"/>
      <c r="F106" s="31"/>
      <c r="G106" s="31"/>
      <c r="H106" s="31"/>
      <c r="I106" s="31"/>
      <c r="J106" s="31"/>
      <c r="K106" s="30" t="s">
        <v>4</v>
      </c>
      <c r="L106" s="28">
        <v>100</v>
      </c>
      <c r="M106" s="38">
        <v>119088</v>
      </c>
      <c r="N106" s="33">
        <v>70000</v>
      </c>
      <c r="O106" s="33">
        <v>95686</v>
      </c>
      <c r="P106" s="33"/>
      <c r="Q106" s="23">
        <f t="shared" si="4"/>
        <v>94924.666666666672</v>
      </c>
      <c r="R106" s="110">
        <f t="shared" si="5"/>
        <v>9492466.6666666679</v>
      </c>
      <c r="S106" s="54"/>
      <c r="T106" s="54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</row>
    <row r="107" spans="1:40" ht="11.25" hidden="1" customHeight="1" x14ac:dyDescent="0.2">
      <c r="A107" s="30" t="s">
        <v>365</v>
      </c>
      <c r="B107" s="31" t="s">
        <v>36</v>
      </c>
      <c r="C107" s="31"/>
      <c r="D107" s="31"/>
      <c r="E107" s="31"/>
      <c r="F107" s="31"/>
      <c r="G107" s="31"/>
      <c r="H107" s="31"/>
      <c r="I107" s="31"/>
      <c r="J107" s="31"/>
      <c r="K107" s="30" t="s">
        <v>4</v>
      </c>
      <c r="L107" s="28">
        <v>10</v>
      </c>
      <c r="M107" s="38">
        <v>300000</v>
      </c>
      <c r="N107" s="33">
        <v>260000</v>
      </c>
      <c r="O107" s="33">
        <v>343305</v>
      </c>
      <c r="P107" s="33"/>
      <c r="Q107" s="23">
        <f t="shared" si="4"/>
        <v>301101.66666666669</v>
      </c>
      <c r="R107" s="110">
        <f t="shared" si="5"/>
        <v>3011016.666666667</v>
      </c>
      <c r="S107" s="54"/>
      <c r="T107" s="54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</row>
    <row r="108" spans="1:40" ht="12.75" hidden="1" customHeight="1" x14ac:dyDescent="0.2">
      <c r="A108" s="30" t="s">
        <v>366</v>
      </c>
      <c r="B108" s="31" t="s">
        <v>99</v>
      </c>
      <c r="C108" s="31"/>
      <c r="D108" s="31"/>
      <c r="E108" s="31"/>
      <c r="F108" s="31"/>
      <c r="G108" s="31"/>
      <c r="H108" s="31"/>
      <c r="I108" s="31"/>
      <c r="J108" s="31"/>
      <c r="K108" s="30" t="s">
        <v>4</v>
      </c>
      <c r="L108" s="28">
        <v>11</v>
      </c>
      <c r="M108" s="38">
        <v>165840</v>
      </c>
      <c r="N108" s="33">
        <v>90000</v>
      </c>
      <c r="O108" s="33">
        <v>133190</v>
      </c>
      <c r="P108" s="33"/>
      <c r="Q108" s="23">
        <f t="shared" si="4"/>
        <v>129676.66666666667</v>
      </c>
      <c r="R108" s="110">
        <f t="shared" si="5"/>
        <v>1426443.3333333335</v>
      </c>
      <c r="S108" s="54"/>
      <c r="T108" s="54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</row>
    <row r="109" spans="1:40" ht="24" hidden="1" customHeight="1" x14ac:dyDescent="0.2">
      <c r="A109" s="7" t="s">
        <v>367</v>
      </c>
      <c r="B109" s="50" t="s">
        <v>320</v>
      </c>
      <c r="C109" s="50"/>
      <c r="D109" s="50"/>
      <c r="E109" s="50"/>
      <c r="F109" s="50"/>
      <c r="G109" s="50"/>
      <c r="H109" s="50"/>
      <c r="I109" s="50"/>
      <c r="J109" s="50"/>
      <c r="K109" s="7" t="s">
        <v>4</v>
      </c>
      <c r="L109" s="8">
        <v>13</v>
      </c>
      <c r="M109" s="9"/>
      <c r="N109" s="23"/>
      <c r="O109" s="23">
        <v>83775</v>
      </c>
      <c r="P109" s="23"/>
      <c r="Q109" s="23">
        <f>(M109+N109+O109)/1</f>
        <v>83775</v>
      </c>
      <c r="R109" s="110">
        <f t="shared" si="5"/>
        <v>1089075</v>
      </c>
      <c r="S109" s="54"/>
      <c r="T109" s="54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</row>
    <row r="110" spans="1:40" ht="22.5" hidden="1" customHeight="1" x14ac:dyDescent="0.2">
      <c r="A110" s="7" t="s">
        <v>368</v>
      </c>
      <c r="B110" s="6" t="s">
        <v>311</v>
      </c>
      <c r="C110" s="6"/>
      <c r="D110" s="6"/>
      <c r="E110" s="6"/>
      <c r="F110" s="6"/>
      <c r="G110" s="6"/>
      <c r="H110" s="6"/>
      <c r="I110" s="6"/>
      <c r="J110" s="6"/>
      <c r="K110" s="7" t="s">
        <v>4</v>
      </c>
      <c r="L110" s="8">
        <v>30</v>
      </c>
      <c r="M110" s="9"/>
      <c r="N110" s="23"/>
      <c r="O110" s="23">
        <v>170695</v>
      </c>
      <c r="P110" s="23"/>
      <c r="Q110" s="23">
        <f>(M110+N110+O110)/1</f>
        <v>170695</v>
      </c>
      <c r="R110" s="110">
        <f t="shared" si="5"/>
        <v>5120850</v>
      </c>
      <c r="S110" s="54"/>
      <c r="T110" s="54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</row>
    <row r="111" spans="1:40" ht="22.5" hidden="1" customHeight="1" x14ac:dyDescent="0.2">
      <c r="A111" s="7" t="s">
        <v>369</v>
      </c>
      <c r="B111" s="6" t="s">
        <v>321</v>
      </c>
      <c r="C111" s="6"/>
      <c r="D111" s="6"/>
      <c r="E111" s="6"/>
      <c r="F111" s="6"/>
      <c r="G111" s="6"/>
      <c r="H111" s="6"/>
      <c r="I111" s="6"/>
      <c r="J111" s="6"/>
      <c r="K111" s="7" t="s">
        <v>4</v>
      </c>
      <c r="L111" s="8">
        <v>14</v>
      </c>
      <c r="M111" s="9"/>
      <c r="N111" s="23"/>
      <c r="O111" s="23">
        <v>170000</v>
      </c>
      <c r="P111" s="23"/>
      <c r="Q111" s="23">
        <f>(M111+N111+O111)/1</f>
        <v>170000</v>
      </c>
      <c r="R111" s="110">
        <f t="shared" si="5"/>
        <v>2380000</v>
      </c>
      <c r="S111" s="54"/>
      <c r="T111" s="54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</row>
    <row r="112" spans="1:40" ht="15" hidden="1" customHeight="1" x14ac:dyDescent="0.2">
      <c r="A112" s="7" t="s">
        <v>370</v>
      </c>
      <c r="B112" s="6" t="s">
        <v>271</v>
      </c>
      <c r="C112" s="6"/>
      <c r="D112" s="6"/>
      <c r="E112" s="6"/>
      <c r="F112" s="6"/>
      <c r="G112" s="6"/>
      <c r="H112" s="6"/>
      <c r="I112" s="6"/>
      <c r="J112" s="6"/>
      <c r="K112" s="7" t="s">
        <v>4</v>
      </c>
      <c r="L112" s="8">
        <v>3</v>
      </c>
      <c r="M112" s="9"/>
      <c r="N112" s="23"/>
      <c r="O112" s="23"/>
      <c r="P112" s="23">
        <v>500000</v>
      </c>
      <c r="Q112" s="23">
        <v>500000</v>
      </c>
      <c r="R112" s="110">
        <f t="shared" si="5"/>
        <v>1500000</v>
      </c>
      <c r="S112" s="54"/>
      <c r="T112" s="54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</row>
    <row r="113" spans="1:40" ht="21.75" hidden="1" customHeight="1" x14ac:dyDescent="0.2">
      <c r="A113" s="7" t="s">
        <v>371</v>
      </c>
      <c r="B113" s="6" t="s">
        <v>100</v>
      </c>
      <c r="C113" s="6"/>
      <c r="D113" s="6"/>
      <c r="E113" s="6"/>
      <c r="F113" s="6"/>
      <c r="G113" s="6"/>
      <c r="H113" s="6"/>
      <c r="I113" s="6"/>
      <c r="J113" s="6"/>
      <c r="K113" s="7" t="s">
        <v>4</v>
      </c>
      <c r="L113" s="8">
        <v>8</v>
      </c>
      <c r="M113" s="9">
        <v>4025000</v>
      </c>
      <c r="N113" s="23">
        <v>3800000</v>
      </c>
      <c r="O113" s="23"/>
      <c r="P113" s="23"/>
      <c r="Q113" s="23">
        <f t="shared" ref="Q113:Q118" si="6">(M113+N113+O113)/2</f>
        <v>3912500</v>
      </c>
      <c r="R113" s="110">
        <f t="shared" si="5"/>
        <v>31300000</v>
      </c>
      <c r="S113" s="54"/>
      <c r="T113" s="54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</row>
    <row r="114" spans="1:40" ht="26.25" hidden="1" customHeight="1" x14ac:dyDescent="0.2">
      <c r="A114" s="7" t="s">
        <v>372</v>
      </c>
      <c r="B114" s="6" t="s">
        <v>141</v>
      </c>
      <c r="C114" s="6"/>
      <c r="D114" s="6"/>
      <c r="E114" s="6"/>
      <c r="F114" s="6"/>
      <c r="G114" s="6"/>
      <c r="H114" s="6"/>
      <c r="I114" s="6"/>
      <c r="J114" s="6"/>
      <c r="K114" s="7" t="s">
        <v>4</v>
      </c>
      <c r="L114" s="45">
        <v>2</v>
      </c>
      <c r="M114" s="9">
        <v>5400000</v>
      </c>
      <c r="N114" s="23">
        <v>4550000</v>
      </c>
      <c r="O114" s="23"/>
      <c r="P114" s="23"/>
      <c r="Q114" s="23">
        <f t="shared" si="6"/>
        <v>4975000</v>
      </c>
      <c r="R114" s="110">
        <f t="shared" si="5"/>
        <v>9950000</v>
      </c>
      <c r="S114" s="54"/>
      <c r="T114" s="54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</row>
    <row r="115" spans="1:40" hidden="1" x14ac:dyDescent="0.2">
      <c r="A115" s="7" t="s">
        <v>373</v>
      </c>
      <c r="B115" s="6" t="s">
        <v>132</v>
      </c>
      <c r="C115" s="6"/>
      <c r="D115" s="6"/>
      <c r="E115" s="6"/>
      <c r="F115" s="6"/>
      <c r="G115" s="6"/>
      <c r="H115" s="6"/>
      <c r="I115" s="6"/>
      <c r="J115" s="6"/>
      <c r="K115" s="7" t="s">
        <v>4</v>
      </c>
      <c r="L115" s="8">
        <v>5</v>
      </c>
      <c r="M115" s="9"/>
      <c r="N115" s="23">
        <v>35000</v>
      </c>
      <c r="O115" s="23">
        <v>62500</v>
      </c>
      <c r="P115" s="23"/>
      <c r="Q115" s="23">
        <f t="shared" si="6"/>
        <v>48750</v>
      </c>
      <c r="R115" s="110">
        <f t="shared" si="5"/>
        <v>243750</v>
      </c>
      <c r="S115" s="54"/>
      <c r="T115" s="54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</row>
    <row r="116" spans="1:40" ht="12.75" hidden="1" customHeight="1" x14ac:dyDescent="0.2">
      <c r="A116" s="7" t="s">
        <v>374</v>
      </c>
      <c r="B116" s="6" t="s">
        <v>133</v>
      </c>
      <c r="C116" s="6"/>
      <c r="D116" s="6"/>
      <c r="E116" s="6"/>
      <c r="F116" s="6"/>
      <c r="G116" s="6"/>
      <c r="H116" s="6"/>
      <c r="I116" s="6"/>
      <c r="J116" s="6"/>
      <c r="K116" s="7" t="s">
        <v>4</v>
      </c>
      <c r="L116" s="8">
        <v>4</v>
      </c>
      <c r="M116" s="9"/>
      <c r="N116" s="23">
        <v>35000</v>
      </c>
      <c r="O116" s="23">
        <v>62500</v>
      </c>
      <c r="P116" s="23"/>
      <c r="Q116" s="23">
        <f t="shared" si="6"/>
        <v>48750</v>
      </c>
      <c r="R116" s="110">
        <f t="shared" si="5"/>
        <v>195000</v>
      </c>
      <c r="S116" s="54"/>
      <c r="T116" s="54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</row>
    <row r="117" spans="1:40" hidden="1" x14ac:dyDescent="0.2">
      <c r="A117" s="7" t="s">
        <v>375</v>
      </c>
      <c r="B117" s="6" t="s">
        <v>134</v>
      </c>
      <c r="C117" s="6"/>
      <c r="D117" s="6"/>
      <c r="E117" s="6"/>
      <c r="F117" s="6"/>
      <c r="G117" s="6"/>
      <c r="H117" s="6"/>
      <c r="I117" s="6"/>
      <c r="J117" s="6"/>
      <c r="K117" s="7" t="s">
        <v>4</v>
      </c>
      <c r="L117" s="8">
        <v>5</v>
      </c>
      <c r="M117" s="9"/>
      <c r="N117" s="23">
        <v>35000</v>
      </c>
      <c r="O117" s="23">
        <v>62500</v>
      </c>
      <c r="P117" s="23"/>
      <c r="Q117" s="23">
        <f t="shared" si="6"/>
        <v>48750</v>
      </c>
      <c r="R117" s="110">
        <f t="shared" si="5"/>
        <v>243750</v>
      </c>
      <c r="S117" s="54"/>
      <c r="T117" s="54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</row>
    <row r="118" spans="1:40" hidden="1" x14ac:dyDescent="0.2">
      <c r="A118" s="7" t="s">
        <v>376</v>
      </c>
      <c r="B118" s="6" t="s">
        <v>135</v>
      </c>
      <c r="C118" s="6"/>
      <c r="D118" s="6"/>
      <c r="E118" s="6"/>
      <c r="F118" s="6"/>
      <c r="G118" s="6"/>
      <c r="H118" s="6"/>
      <c r="I118" s="6"/>
      <c r="J118" s="6"/>
      <c r="K118" s="7" t="s">
        <v>4</v>
      </c>
      <c r="L118" s="8">
        <v>6</v>
      </c>
      <c r="M118" s="9"/>
      <c r="N118" s="23">
        <v>240000</v>
      </c>
      <c r="O118" s="23">
        <v>244625</v>
      </c>
      <c r="P118" s="23"/>
      <c r="Q118" s="23">
        <f t="shared" si="6"/>
        <v>242312.5</v>
      </c>
      <c r="R118" s="110">
        <f t="shared" si="5"/>
        <v>1453875</v>
      </c>
      <c r="S118" s="54"/>
      <c r="T118" s="54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</row>
    <row r="119" spans="1:40" hidden="1" x14ac:dyDescent="0.2">
      <c r="A119" s="7" t="s">
        <v>377</v>
      </c>
      <c r="B119" s="6" t="s">
        <v>142</v>
      </c>
      <c r="C119" s="6"/>
      <c r="D119" s="6"/>
      <c r="E119" s="6"/>
      <c r="F119" s="6"/>
      <c r="G119" s="6"/>
      <c r="H119" s="6"/>
      <c r="I119" s="6"/>
      <c r="J119" s="6"/>
      <c r="K119" s="7" t="s">
        <v>4</v>
      </c>
      <c r="L119" s="8">
        <v>1</v>
      </c>
      <c r="M119" s="9"/>
      <c r="N119" s="23">
        <v>670000</v>
      </c>
      <c r="O119" s="23"/>
      <c r="P119" s="23"/>
      <c r="Q119" s="23">
        <f>(M119+N119+O119)/1</f>
        <v>670000</v>
      </c>
      <c r="R119" s="110">
        <f t="shared" si="5"/>
        <v>670000</v>
      </c>
      <c r="S119" s="54"/>
      <c r="T119" s="54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</row>
    <row r="120" spans="1:40" ht="24" hidden="1" x14ac:dyDescent="0.2">
      <c r="A120" s="7" t="s">
        <v>378</v>
      </c>
      <c r="B120" s="6" t="s">
        <v>101</v>
      </c>
      <c r="C120" s="6"/>
      <c r="D120" s="6"/>
      <c r="E120" s="6"/>
      <c r="F120" s="6"/>
      <c r="G120" s="6"/>
      <c r="H120" s="6"/>
      <c r="I120" s="6"/>
      <c r="J120" s="6"/>
      <c r="K120" s="7" t="s">
        <v>4</v>
      </c>
      <c r="L120" s="8">
        <v>1</v>
      </c>
      <c r="M120" s="9"/>
      <c r="N120" s="23">
        <v>6225000</v>
      </c>
      <c r="O120" s="23"/>
      <c r="P120" s="23"/>
      <c r="Q120" s="23">
        <f>(M120+N120+O120)/1</f>
        <v>6225000</v>
      </c>
      <c r="R120" s="110">
        <f t="shared" si="5"/>
        <v>6225000</v>
      </c>
      <c r="S120" s="54"/>
      <c r="T120" s="54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</row>
    <row r="121" spans="1:40" ht="25.5" x14ac:dyDescent="0.2">
      <c r="A121" s="115">
        <v>17</v>
      </c>
      <c r="B121" s="80" t="s">
        <v>136</v>
      </c>
      <c r="C121" s="80"/>
      <c r="D121" s="80"/>
      <c r="E121" s="80"/>
      <c r="F121" s="80"/>
      <c r="G121" s="80"/>
      <c r="H121" s="80"/>
      <c r="I121" s="80"/>
      <c r="J121" s="80"/>
      <c r="K121" s="80"/>
      <c r="L121" s="80"/>
      <c r="M121" s="80"/>
      <c r="N121" s="80"/>
      <c r="O121" s="80"/>
      <c r="P121" s="80"/>
      <c r="Q121" s="80"/>
      <c r="R121" s="80"/>
      <c r="S121" s="54"/>
      <c r="T121" s="54"/>
      <c r="U121" s="5"/>
      <c r="V121" s="5"/>
      <c r="W121" s="5"/>
      <c r="X121" s="5"/>
      <c r="Y121" s="5"/>
      <c r="Z121" s="5"/>
      <c r="AA121" s="5"/>
      <c r="AB121" s="100"/>
      <c r="AC121" s="100"/>
      <c r="AD121" s="100"/>
      <c r="AE121" s="5"/>
      <c r="AF121" s="5"/>
      <c r="AG121" s="5"/>
      <c r="AH121" s="5"/>
      <c r="AI121" s="5"/>
      <c r="AJ121" s="5"/>
      <c r="AK121" s="5"/>
      <c r="AL121" s="5"/>
      <c r="AM121" s="5"/>
      <c r="AN121" s="5"/>
    </row>
    <row r="122" spans="1:40" hidden="1" x14ac:dyDescent="0.2">
      <c r="A122" s="7" t="s">
        <v>83</v>
      </c>
      <c r="B122" s="6" t="s">
        <v>37</v>
      </c>
      <c r="C122" s="6"/>
      <c r="D122" s="6"/>
      <c r="E122" s="6"/>
      <c r="F122" s="6"/>
      <c r="G122" s="6"/>
      <c r="H122" s="6"/>
      <c r="I122" s="6"/>
      <c r="J122" s="6"/>
      <c r="K122" s="7" t="s">
        <v>4</v>
      </c>
      <c r="L122" s="8">
        <v>4</v>
      </c>
      <c r="M122" s="9">
        <v>1200000</v>
      </c>
      <c r="N122" s="23">
        <v>431250</v>
      </c>
      <c r="O122" s="23"/>
      <c r="P122" s="23"/>
      <c r="Q122" s="23">
        <f>(M122+N122+O122)/2</f>
        <v>815625</v>
      </c>
      <c r="R122" s="110">
        <f t="shared" si="5"/>
        <v>3262500</v>
      </c>
      <c r="S122" s="54"/>
      <c r="T122" s="54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</row>
    <row r="123" spans="1:40" hidden="1" x14ac:dyDescent="0.2">
      <c r="A123" s="7" t="s">
        <v>379</v>
      </c>
      <c r="B123" s="6" t="s">
        <v>38</v>
      </c>
      <c r="C123" s="6"/>
      <c r="D123" s="6"/>
      <c r="E123" s="6"/>
      <c r="F123" s="6"/>
      <c r="G123" s="6"/>
      <c r="H123" s="6"/>
      <c r="I123" s="6"/>
      <c r="J123" s="6"/>
      <c r="K123" s="7" t="s">
        <v>4</v>
      </c>
      <c r="L123" s="8">
        <v>11</v>
      </c>
      <c r="M123" s="9"/>
      <c r="N123" s="23">
        <v>143750</v>
      </c>
      <c r="O123" s="23"/>
      <c r="P123" s="23"/>
      <c r="Q123" s="23">
        <f>(M123+N123+O123)</f>
        <v>143750</v>
      </c>
      <c r="R123" s="110">
        <f t="shared" si="5"/>
        <v>1581250</v>
      </c>
      <c r="S123" s="54"/>
      <c r="T123" s="54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</row>
    <row r="124" spans="1:40" ht="12.75" x14ac:dyDescent="0.2">
      <c r="A124" s="115">
        <v>18</v>
      </c>
      <c r="B124" s="80" t="s">
        <v>137</v>
      </c>
      <c r="C124" s="80"/>
      <c r="D124" s="80"/>
      <c r="E124" s="80"/>
      <c r="F124" s="80"/>
      <c r="G124" s="80"/>
      <c r="H124" s="80"/>
      <c r="I124" s="80"/>
      <c r="J124" s="80"/>
      <c r="K124" s="30"/>
      <c r="L124" s="28"/>
      <c r="M124" s="38"/>
      <c r="N124" s="33"/>
      <c r="O124" s="33"/>
      <c r="P124" s="33"/>
      <c r="Q124" s="33"/>
      <c r="R124" s="111"/>
      <c r="S124" s="54"/>
      <c r="T124" s="54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100"/>
      <c r="AI124" s="100"/>
      <c r="AJ124" s="100"/>
      <c r="AK124" s="5"/>
      <c r="AL124" s="5"/>
      <c r="AM124" s="5"/>
      <c r="AN124" s="5"/>
    </row>
    <row r="125" spans="1:40" hidden="1" x14ac:dyDescent="0.2">
      <c r="A125" s="7" t="s">
        <v>228</v>
      </c>
      <c r="B125" s="6" t="s">
        <v>138</v>
      </c>
      <c r="C125" s="6"/>
      <c r="D125" s="6"/>
      <c r="E125" s="6"/>
      <c r="F125" s="6"/>
      <c r="G125" s="6"/>
      <c r="H125" s="6"/>
      <c r="I125" s="6"/>
      <c r="J125" s="6"/>
      <c r="K125" s="7" t="s">
        <v>2</v>
      </c>
      <c r="L125" s="8">
        <v>1</v>
      </c>
      <c r="M125" s="9">
        <v>2500000</v>
      </c>
      <c r="N125" s="23">
        <v>2500000</v>
      </c>
      <c r="O125" s="23">
        <v>2500000</v>
      </c>
      <c r="P125" s="23"/>
      <c r="Q125" s="23">
        <f t="shared" ref="Q125:Q127" si="7">(M125+N125+O125)/3</f>
        <v>2500000</v>
      </c>
      <c r="R125" s="110">
        <f t="shared" si="5"/>
        <v>2500000</v>
      </c>
      <c r="S125" s="54"/>
      <c r="T125" s="54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108"/>
      <c r="AI125" s="108"/>
      <c r="AJ125" s="108"/>
      <c r="AK125" s="5"/>
      <c r="AL125" s="5"/>
      <c r="AM125" s="5"/>
      <c r="AN125" s="5"/>
    </row>
    <row r="126" spans="1:40" ht="12.75" x14ac:dyDescent="0.2">
      <c r="A126" s="115">
        <v>19</v>
      </c>
      <c r="B126" s="80" t="s">
        <v>39</v>
      </c>
      <c r="C126" s="80"/>
      <c r="D126" s="80"/>
      <c r="E126" s="80"/>
      <c r="F126" s="80"/>
      <c r="G126" s="80"/>
      <c r="H126" s="80"/>
      <c r="I126" s="80"/>
      <c r="J126" s="80"/>
      <c r="K126" s="30"/>
      <c r="L126" s="28"/>
      <c r="M126" s="38"/>
      <c r="N126" s="33"/>
      <c r="O126" s="33"/>
      <c r="P126" s="33"/>
      <c r="Q126" s="33"/>
      <c r="R126" s="111"/>
      <c r="S126" s="54"/>
      <c r="T126" s="54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100"/>
      <c r="AL126" s="100"/>
      <c r="AM126" s="5"/>
      <c r="AN126" s="5"/>
    </row>
    <row r="127" spans="1:40" hidden="1" x14ac:dyDescent="0.2">
      <c r="A127" s="130" t="s">
        <v>380</v>
      </c>
      <c r="B127" s="131" t="s">
        <v>40</v>
      </c>
      <c r="C127" s="131"/>
      <c r="D127" s="131"/>
      <c r="E127" s="131"/>
      <c r="F127" s="131"/>
      <c r="G127" s="131"/>
      <c r="H127" s="131"/>
      <c r="I127" s="131"/>
      <c r="J127" s="131"/>
      <c r="K127" s="130" t="s">
        <v>2</v>
      </c>
      <c r="L127" s="132">
        <v>1</v>
      </c>
      <c r="M127" s="133">
        <v>800000</v>
      </c>
      <c r="N127" s="134">
        <v>865000</v>
      </c>
      <c r="O127" s="134">
        <v>540000</v>
      </c>
      <c r="P127" s="134"/>
      <c r="Q127" s="134">
        <f t="shared" si="7"/>
        <v>735000</v>
      </c>
      <c r="R127" s="135">
        <f t="shared" si="5"/>
        <v>735000</v>
      </c>
      <c r="S127" s="136"/>
      <c r="T127" s="136"/>
      <c r="U127" s="137"/>
      <c r="V127" s="137"/>
      <c r="W127" s="137"/>
      <c r="X127" s="137"/>
      <c r="Y127" s="137"/>
      <c r="Z127" s="137"/>
      <c r="AA127" s="137"/>
      <c r="AB127" s="137"/>
      <c r="AC127" s="137"/>
      <c r="AD127" s="137"/>
      <c r="AE127" s="137"/>
      <c r="AF127" s="137"/>
      <c r="AG127" s="137"/>
      <c r="AH127" s="137"/>
      <c r="AI127" s="137"/>
      <c r="AJ127" s="137"/>
      <c r="AK127" s="137"/>
      <c r="AL127" s="137"/>
      <c r="AM127" s="137"/>
      <c r="AN127" s="137"/>
    </row>
    <row r="128" spans="1:40" s="141" customFormat="1" ht="12.75" x14ac:dyDescent="0.2">
      <c r="A128" s="190"/>
      <c r="B128" s="190"/>
      <c r="C128" s="190"/>
      <c r="D128" s="190"/>
      <c r="E128" s="190"/>
      <c r="F128" s="190"/>
      <c r="G128" s="190"/>
      <c r="H128" s="190"/>
      <c r="I128" s="190"/>
      <c r="J128" s="190"/>
      <c r="K128" s="190"/>
      <c r="L128" s="190"/>
      <c r="M128" s="190"/>
      <c r="N128" s="190"/>
      <c r="O128" s="138"/>
      <c r="P128" s="138"/>
      <c r="Q128" s="138"/>
      <c r="R128" s="139"/>
      <c r="S128" s="140"/>
      <c r="T128" s="140"/>
    </row>
    <row r="129" spans="1:20" s="141" customFormat="1" x14ac:dyDescent="0.2">
      <c r="K129" s="142"/>
      <c r="L129" s="142"/>
      <c r="M129" s="142"/>
      <c r="N129" s="142"/>
      <c r="O129" s="142"/>
      <c r="P129" s="142"/>
      <c r="Q129" s="142"/>
      <c r="S129" s="140"/>
      <c r="T129" s="140"/>
    </row>
    <row r="130" spans="1:20" ht="12.75" x14ac:dyDescent="0.2">
      <c r="A130" s="16"/>
      <c r="S130" s="1"/>
      <c r="T130" s="1"/>
    </row>
    <row r="131" spans="1:20" x14ac:dyDescent="0.2">
      <c r="S131" s="1"/>
      <c r="T131" s="1"/>
    </row>
    <row r="132" spans="1:20" x14ac:dyDescent="0.2">
      <c r="S132" s="1"/>
      <c r="T132" s="1"/>
    </row>
    <row r="133" spans="1:20" x14ac:dyDescent="0.2">
      <c r="S133" s="1"/>
      <c r="T133" s="1"/>
    </row>
    <row r="134" spans="1:20" x14ac:dyDescent="0.2">
      <c r="S134" s="1"/>
      <c r="T134" s="1"/>
    </row>
    <row r="135" spans="1:20" x14ac:dyDescent="0.2">
      <c r="S135" s="1"/>
      <c r="T135" s="1"/>
    </row>
    <row r="136" spans="1:20" s="15" customFormat="1" ht="12.75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19"/>
      <c r="L136" s="19"/>
      <c r="M136" s="29"/>
      <c r="N136" s="19"/>
      <c r="O136" s="29"/>
      <c r="P136" s="29"/>
      <c r="Q136" s="29"/>
      <c r="R136" s="2"/>
      <c r="S136" s="14"/>
      <c r="T136" s="14"/>
    </row>
  </sheetData>
  <sheetProtection selectLockedCells="1" selectUnlockedCells="1"/>
  <mergeCells count="8">
    <mergeCell ref="A128:N128"/>
    <mergeCell ref="A6:B6"/>
    <mergeCell ref="A1:R1"/>
    <mergeCell ref="B7:B8"/>
    <mergeCell ref="A7:A8"/>
    <mergeCell ref="A2:W2"/>
    <mergeCell ref="C6:AN6"/>
    <mergeCell ref="C7:AN7"/>
  </mergeCells>
  <printOptions horizontalCentered="1"/>
  <pageMargins left="0.59055118110236227" right="0.59055118110236227" top="0.98425196850393704" bottom="0.59055118110236227" header="0.19685039370078741" footer="0.39370078740157483"/>
  <pageSetup paperSize="9" fitToHeight="0" orientation="landscape" useFirstPageNumber="1" verticalDpi="300" r:id="rId1"/>
  <headerFooter alignWithMargins="0">
    <oddHeader>&amp;L&amp;G</oddHeader>
    <oddFooter>&amp;C&amp;"Times New Roman,Normal"&amp;12Página 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9"/>
  <sheetViews>
    <sheetView topLeftCell="A7" zoomScaleNormal="100" zoomScaleSheetLayoutView="95" workbookViewId="0">
      <selection sqref="A1:AM89"/>
    </sheetView>
  </sheetViews>
  <sheetFormatPr baseColWidth="10" defaultColWidth="11.5703125" defaultRowHeight="12" x14ac:dyDescent="0.2"/>
  <cols>
    <col min="1" max="1" width="8.7109375" style="2" customWidth="1"/>
    <col min="2" max="2" width="42.7109375" style="2" customWidth="1"/>
    <col min="3" max="4" width="2.7109375" style="19" customWidth="1"/>
    <col min="5" max="9" width="2.7109375" style="29" customWidth="1"/>
    <col min="10" max="10" width="2.7109375" style="19" customWidth="1"/>
    <col min="11" max="13" width="2.7109375" style="29" customWidth="1"/>
    <col min="14" max="39" width="2.7109375" style="2" customWidth="1"/>
    <col min="40" max="16384" width="11.5703125" style="2"/>
  </cols>
  <sheetData>
    <row r="1" spans="1:39" ht="18.75" x14ac:dyDescent="0.2">
      <c r="A1" s="176"/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</row>
    <row r="2" spans="1:39" s="13" customFormat="1" ht="15.75" customHeight="1" x14ac:dyDescent="0.2">
      <c r="A2" s="197" t="s">
        <v>89</v>
      </c>
      <c r="B2" s="197"/>
      <c r="C2" s="197"/>
      <c r="D2" s="197"/>
      <c r="E2" s="197"/>
      <c r="F2" s="197"/>
      <c r="G2" s="197"/>
      <c r="H2" s="197"/>
      <c r="I2" s="197"/>
      <c r="J2" s="197"/>
      <c r="K2" s="79"/>
      <c r="L2" s="79"/>
      <c r="M2" s="79"/>
      <c r="N2" s="79"/>
      <c r="O2" s="12"/>
      <c r="P2" s="12"/>
    </row>
    <row r="3" spans="1:39" s="13" customFormat="1" ht="12.75" x14ac:dyDescent="0.2">
      <c r="A3" s="17" t="s">
        <v>91</v>
      </c>
      <c r="B3" s="17" t="s">
        <v>403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2"/>
      <c r="P3" s="12"/>
    </row>
    <row r="4" spans="1:39" s="13" customFormat="1" ht="12.75" x14ac:dyDescent="0.2">
      <c r="A4" s="17" t="s">
        <v>90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2"/>
      <c r="P4" s="12"/>
    </row>
    <row r="5" spans="1:39" s="13" customFormat="1" ht="15" x14ac:dyDescent="0.2">
      <c r="A5" s="17"/>
      <c r="B5" s="2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2"/>
      <c r="P5" s="12"/>
    </row>
    <row r="6" spans="1:39" s="13" customFormat="1" ht="24.95" customHeight="1" x14ac:dyDescent="0.2">
      <c r="A6" s="179" t="s">
        <v>242</v>
      </c>
      <c r="B6" s="179"/>
      <c r="C6" s="184" t="s">
        <v>398</v>
      </c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6"/>
    </row>
    <row r="7" spans="1:39" ht="12" customHeight="1" x14ac:dyDescent="0.2">
      <c r="A7" s="202" t="s">
        <v>0</v>
      </c>
      <c r="B7" s="202" t="s">
        <v>395</v>
      </c>
      <c r="C7" s="204" t="s">
        <v>397</v>
      </c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5"/>
      <c r="AK7" s="205"/>
      <c r="AL7" s="205"/>
      <c r="AM7" s="206"/>
    </row>
    <row r="8" spans="1:39" x14ac:dyDescent="0.2">
      <c r="A8" s="203"/>
      <c r="B8" s="203"/>
      <c r="C8" s="145">
        <v>1</v>
      </c>
      <c r="D8" s="145">
        <v>2</v>
      </c>
      <c r="E8" s="145">
        <v>3</v>
      </c>
      <c r="F8" s="145">
        <v>4</v>
      </c>
      <c r="G8" s="145">
        <v>5</v>
      </c>
      <c r="H8" s="145">
        <v>6</v>
      </c>
      <c r="I8" s="145">
        <v>7</v>
      </c>
      <c r="J8" s="145">
        <v>8</v>
      </c>
      <c r="K8" s="146">
        <v>9</v>
      </c>
      <c r="L8" s="146">
        <v>10</v>
      </c>
      <c r="M8" s="147">
        <v>11</v>
      </c>
      <c r="N8" s="147">
        <v>12</v>
      </c>
      <c r="O8" s="147">
        <v>13</v>
      </c>
      <c r="P8" s="147">
        <v>14</v>
      </c>
      <c r="Q8" s="147">
        <v>15</v>
      </c>
      <c r="R8" s="147">
        <v>16</v>
      </c>
      <c r="S8" s="147">
        <v>17</v>
      </c>
      <c r="T8" s="147">
        <v>18</v>
      </c>
      <c r="U8" s="147">
        <v>19</v>
      </c>
      <c r="V8" s="147">
        <v>20</v>
      </c>
      <c r="W8" s="147">
        <v>21</v>
      </c>
      <c r="X8" s="147">
        <v>22</v>
      </c>
      <c r="Y8" s="147">
        <v>23</v>
      </c>
      <c r="Z8" s="147">
        <v>24</v>
      </c>
      <c r="AA8" s="147">
        <v>25</v>
      </c>
      <c r="AB8" s="147">
        <v>26</v>
      </c>
      <c r="AC8" s="147">
        <v>28</v>
      </c>
      <c r="AD8" s="148">
        <v>29</v>
      </c>
      <c r="AE8" s="148">
        <v>30</v>
      </c>
      <c r="AF8" s="148">
        <v>31</v>
      </c>
      <c r="AG8" s="148">
        <v>32</v>
      </c>
      <c r="AH8" s="148">
        <v>33</v>
      </c>
      <c r="AI8" s="148">
        <v>34</v>
      </c>
      <c r="AJ8" s="148">
        <v>35</v>
      </c>
      <c r="AK8" s="148">
        <v>36</v>
      </c>
      <c r="AL8" s="148">
        <v>37</v>
      </c>
      <c r="AM8" s="148">
        <v>38</v>
      </c>
    </row>
    <row r="9" spans="1:39" ht="15" x14ac:dyDescent="0.2">
      <c r="A9" s="115">
        <v>1</v>
      </c>
      <c r="B9" s="129" t="s">
        <v>115</v>
      </c>
      <c r="C9" s="30"/>
      <c r="D9" s="28"/>
      <c r="E9" s="28"/>
      <c r="F9" s="28"/>
      <c r="G9" s="38"/>
      <c r="H9" s="38"/>
      <c r="I9" s="38"/>
      <c r="J9" s="38"/>
      <c r="K9" s="99"/>
      <c r="L9" s="99"/>
      <c r="M9" s="108"/>
      <c r="N9" s="108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</row>
    <row r="10" spans="1:39" hidden="1" x14ac:dyDescent="0.2">
      <c r="A10" s="7" t="s">
        <v>41</v>
      </c>
      <c r="B10" s="6" t="s">
        <v>6</v>
      </c>
      <c r="C10" s="7" t="s">
        <v>84</v>
      </c>
      <c r="D10" s="8">
        <v>193.83</v>
      </c>
      <c r="E10" s="8"/>
      <c r="F10" s="8">
        <v>2125</v>
      </c>
      <c r="G10" s="23">
        <v>3200</v>
      </c>
      <c r="H10" s="23">
        <v>7500</v>
      </c>
      <c r="I10" s="23">
        <f>(F10+G10+H10)/3</f>
        <v>4275</v>
      </c>
      <c r="J10" s="23">
        <f>D10*I10</f>
        <v>828623.25</v>
      </c>
      <c r="K10" s="54"/>
      <c r="L10" s="54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</row>
    <row r="11" spans="1:39" ht="14.25" hidden="1" customHeight="1" x14ac:dyDescent="0.2">
      <c r="A11" s="7" t="s">
        <v>42</v>
      </c>
      <c r="B11" s="6" t="s">
        <v>173</v>
      </c>
      <c r="C11" s="7" t="s">
        <v>84</v>
      </c>
      <c r="D11" s="8">
        <v>42</v>
      </c>
      <c r="E11" s="8"/>
      <c r="F11" s="8">
        <v>6250</v>
      </c>
      <c r="G11" s="23">
        <v>3000</v>
      </c>
      <c r="H11" s="23">
        <v>3750</v>
      </c>
      <c r="I11" s="23">
        <f>(F11+G11+H11)/3</f>
        <v>4333.333333333333</v>
      </c>
      <c r="J11" s="23">
        <f>D11*I11</f>
        <v>182000</v>
      </c>
      <c r="K11" s="54"/>
      <c r="L11" s="54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</row>
    <row r="12" spans="1:39" ht="14.25" hidden="1" customHeight="1" x14ac:dyDescent="0.2">
      <c r="A12" s="7" t="s">
        <v>208</v>
      </c>
      <c r="B12" s="6" t="s">
        <v>243</v>
      </c>
      <c r="C12" s="7" t="s">
        <v>84</v>
      </c>
      <c r="D12" s="8">
        <v>20.9</v>
      </c>
      <c r="E12" s="8"/>
      <c r="F12" s="8">
        <v>16875</v>
      </c>
      <c r="G12" s="23">
        <v>13000</v>
      </c>
      <c r="H12" s="23">
        <v>14400</v>
      </c>
      <c r="I12" s="23">
        <f>(F12+G12+H12)/3</f>
        <v>14758.333333333334</v>
      </c>
      <c r="J12" s="23">
        <f>D12*I12</f>
        <v>308449.16666666669</v>
      </c>
      <c r="K12" s="54"/>
      <c r="L12" s="54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</row>
    <row r="13" spans="1:39" ht="14.25" customHeight="1" x14ac:dyDescent="0.2">
      <c r="A13" s="128">
        <v>2</v>
      </c>
      <c r="B13" s="129" t="s">
        <v>7</v>
      </c>
      <c r="C13" s="115"/>
      <c r="D13" s="149"/>
      <c r="E13" s="149"/>
      <c r="F13" s="149"/>
      <c r="G13" s="150"/>
      <c r="H13" s="150"/>
      <c r="I13" s="150"/>
      <c r="J13" s="150"/>
      <c r="K13" s="54"/>
      <c r="L13" s="100"/>
      <c r="M13" s="100"/>
      <c r="N13" s="100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</row>
    <row r="14" spans="1:39" ht="29.25" hidden="1" customHeight="1" x14ac:dyDescent="0.2">
      <c r="A14" s="7" t="s">
        <v>209</v>
      </c>
      <c r="B14" s="6" t="s">
        <v>244</v>
      </c>
      <c r="C14" s="7" t="s">
        <v>85</v>
      </c>
      <c r="D14" s="8">
        <v>10.44</v>
      </c>
      <c r="E14" s="8"/>
      <c r="F14" s="8">
        <v>514344</v>
      </c>
      <c r="G14" s="23">
        <v>335000</v>
      </c>
      <c r="H14" s="23">
        <v>435854</v>
      </c>
      <c r="I14" s="23">
        <f>(F14+G14+H14)/3</f>
        <v>428399.33333333331</v>
      </c>
      <c r="J14" s="23">
        <f>D14*I14</f>
        <v>4472489.04</v>
      </c>
      <c r="K14" s="54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</row>
    <row r="15" spans="1:39" ht="14.25" customHeight="1" x14ac:dyDescent="0.2">
      <c r="A15" s="128">
        <v>3</v>
      </c>
      <c r="B15" s="129" t="s">
        <v>174</v>
      </c>
      <c r="C15" s="30"/>
      <c r="D15" s="28"/>
      <c r="E15" s="28"/>
      <c r="F15" s="28"/>
      <c r="G15" s="33"/>
      <c r="H15" s="33"/>
      <c r="I15" s="33"/>
      <c r="J15" s="33"/>
      <c r="K15" s="105"/>
      <c r="L15" s="5"/>
      <c r="M15" s="5"/>
      <c r="N15" s="100"/>
      <c r="O15" s="100"/>
      <c r="P15" s="100"/>
      <c r="Q15" s="175"/>
      <c r="R15" s="17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</row>
    <row r="16" spans="1:39" ht="14.25" hidden="1" customHeight="1" x14ac:dyDescent="0.2">
      <c r="A16" s="43" t="s">
        <v>197</v>
      </c>
      <c r="B16" s="31" t="s">
        <v>245</v>
      </c>
      <c r="C16" s="30" t="s">
        <v>85</v>
      </c>
      <c r="D16" s="28">
        <v>0.8</v>
      </c>
      <c r="E16" s="28"/>
      <c r="F16" s="28">
        <v>1839220</v>
      </c>
      <c r="G16" s="33">
        <v>1850000</v>
      </c>
      <c r="H16" s="33">
        <v>1734813</v>
      </c>
      <c r="I16" s="23">
        <f>(F16+G16+H16)/3</f>
        <v>1808011</v>
      </c>
      <c r="J16" s="23">
        <f>D16*I16</f>
        <v>1446408.8</v>
      </c>
      <c r="K16" s="54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</row>
    <row r="17" spans="1:39" ht="14.25" hidden="1" customHeight="1" x14ac:dyDescent="0.2">
      <c r="A17" s="7" t="s">
        <v>229</v>
      </c>
      <c r="B17" s="6" t="s">
        <v>175</v>
      </c>
      <c r="C17" s="7" t="s">
        <v>85</v>
      </c>
      <c r="D17" s="8">
        <v>0.67</v>
      </c>
      <c r="E17" s="8"/>
      <c r="F17" s="8">
        <v>2062140</v>
      </c>
      <c r="G17" s="23">
        <v>1850000</v>
      </c>
      <c r="H17" s="23">
        <v>2178034</v>
      </c>
      <c r="I17" s="23">
        <f>(F17+G17+H17)/3</f>
        <v>2030058</v>
      </c>
      <c r="J17" s="23">
        <f>D17*I17</f>
        <v>1360138.86</v>
      </c>
      <c r="K17" s="54" t="s">
        <v>234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</row>
    <row r="18" spans="1:39" ht="14.25" hidden="1" customHeight="1" x14ac:dyDescent="0.2">
      <c r="A18" s="7" t="s">
        <v>230</v>
      </c>
      <c r="B18" s="6" t="s">
        <v>246</v>
      </c>
      <c r="C18" s="7" t="s">
        <v>85</v>
      </c>
      <c r="D18" s="8">
        <v>2.15</v>
      </c>
      <c r="E18" s="8"/>
      <c r="F18" s="8">
        <v>1821500</v>
      </c>
      <c r="G18" s="23">
        <v>1850000</v>
      </c>
      <c r="H18" s="23">
        <v>2052234</v>
      </c>
      <c r="I18" s="23">
        <f>(F18+G18+H18)/3</f>
        <v>1907911.3333333333</v>
      </c>
      <c r="J18" s="23">
        <f>D18*I18</f>
        <v>4102009.3666666662</v>
      </c>
      <c r="K18" s="54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</row>
    <row r="19" spans="1:39" ht="15" x14ac:dyDescent="0.2">
      <c r="A19" s="128">
        <v>4</v>
      </c>
      <c r="B19" s="129" t="s">
        <v>117</v>
      </c>
      <c r="C19" s="30"/>
      <c r="D19" s="28"/>
      <c r="E19" s="28"/>
      <c r="F19" s="28"/>
      <c r="G19" s="33"/>
      <c r="H19" s="33"/>
      <c r="I19" s="33"/>
      <c r="J19" s="33"/>
      <c r="K19" s="54"/>
      <c r="L19" s="5"/>
      <c r="M19" s="100"/>
      <c r="N19" s="100"/>
      <c r="O19" s="100"/>
      <c r="P19" s="100"/>
      <c r="Q19" s="100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</row>
    <row r="20" spans="1:39" ht="30" hidden="1" x14ac:dyDescent="0.2">
      <c r="A20" s="43" t="s">
        <v>180</v>
      </c>
      <c r="B20" s="44" t="s">
        <v>247</v>
      </c>
      <c r="C20" s="30" t="s">
        <v>84</v>
      </c>
      <c r="D20" s="28">
        <v>7.85</v>
      </c>
      <c r="E20" s="28"/>
      <c r="F20" s="28">
        <v>169625</v>
      </c>
      <c r="G20" s="33">
        <v>115000</v>
      </c>
      <c r="H20" s="33">
        <v>161840</v>
      </c>
      <c r="I20" s="23">
        <f>(F20+G20+H20)/3</f>
        <v>148821.66666666666</v>
      </c>
      <c r="J20" s="23">
        <f>D20*I20</f>
        <v>1168250.0833333333</v>
      </c>
      <c r="K20" s="54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</row>
    <row r="21" spans="1:39" hidden="1" x14ac:dyDescent="0.2">
      <c r="A21" s="30" t="s">
        <v>198</v>
      </c>
      <c r="B21" s="6" t="s">
        <v>177</v>
      </c>
      <c r="C21" s="7" t="s">
        <v>84</v>
      </c>
      <c r="D21" s="8">
        <v>207.23</v>
      </c>
      <c r="E21" s="8"/>
      <c r="F21" s="8">
        <v>93423</v>
      </c>
      <c r="G21" s="23">
        <v>72000</v>
      </c>
      <c r="H21" s="23">
        <v>92263</v>
      </c>
      <c r="I21" s="23">
        <f>(F21+G21+H21)/3</f>
        <v>85895.333333333328</v>
      </c>
      <c r="J21" s="23">
        <f>D21*I21</f>
        <v>17800089.926666666</v>
      </c>
      <c r="K21" s="54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</row>
    <row r="22" spans="1:39" ht="15" x14ac:dyDescent="0.2">
      <c r="A22" s="98">
        <v>5</v>
      </c>
      <c r="B22" s="129" t="s">
        <v>119</v>
      </c>
      <c r="C22" s="30"/>
      <c r="D22" s="28"/>
      <c r="E22" s="28"/>
      <c r="F22" s="28"/>
      <c r="G22" s="33"/>
      <c r="H22" s="33"/>
      <c r="I22" s="33"/>
      <c r="J22" s="33"/>
      <c r="K22" s="54"/>
      <c r="L22" s="5"/>
      <c r="M22" s="5"/>
      <c r="N22" s="5"/>
      <c r="O22" s="5"/>
      <c r="P22" s="5"/>
      <c r="Q22" s="100"/>
      <c r="R22" s="100"/>
      <c r="S22" s="100"/>
      <c r="T22" s="100"/>
      <c r="U22" s="100"/>
      <c r="V22" s="175"/>
      <c r="W22" s="175"/>
      <c r="X22" s="108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</row>
    <row r="23" spans="1:39" ht="26.25" hidden="1" customHeight="1" x14ac:dyDescent="0.2">
      <c r="A23" s="30" t="s">
        <v>44</v>
      </c>
      <c r="B23" s="31" t="s">
        <v>248</v>
      </c>
      <c r="C23" s="30" t="s">
        <v>84</v>
      </c>
      <c r="D23" s="28">
        <v>269.55</v>
      </c>
      <c r="E23" s="28"/>
      <c r="F23" s="28">
        <v>225000</v>
      </c>
      <c r="G23" s="33">
        <v>135000</v>
      </c>
      <c r="H23" s="33">
        <v>142716</v>
      </c>
      <c r="I23" s="33">
        <f>(F23+G23+H23)/3</f>
        <v>167572</v>
      </c>
      <c r="J23" s="33">
        <f>D23*I23</f>
        <v>45169032.600000001</v>
      </c>
      <c r="K23" s="54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</row>
    <row r="24" spans="1:39" ht="15" x14ac:dyDescent="0.2">
      <c r="A24" s="98">
        <v>6</v>
      </c>
      <c r="B24" s="151" t="s">
        <v>120</v>
      </c>
      <c r="C24" s="115"/>
      <c r="D24" s="30"/>
      <c r="E24" s="30"/>
      <c r="F24" s="30"/>
      <c r="G24" s="33"/>
      <c r="H24" s="33"/>
      <c r="I24" s="33"/>
      <c r="J24" s="33"/>
      <c r="K24" s="54"/>
      <c r="L24" s="5"/>
      <c r="M24" s="5"/>
      <c r="N24" s="5"/>
      <c r="O24" s="5"/>
      <c r="P24" s="5"/>
      <c r="Q24" s="5"/>
      <c r="R24" s="5"/>
      <c r="S24" s="5"/>
      <c r="T24" s="5"/>
      <c r="U24" s="100"/>
      <c r="V24" s="100"/>
      <c r="W24" s="100"/>
      <c r="X24" s="100"/>
      <c r="Y24" s="100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</row>
    <row r="25" spans="1:39" hidden="1" x14ac:dyDescent="0.2">
      <c r="A25" s="7" t="s">
        <v>183</v>
      </c>
      <c r="B25" s="5" t="s">
        <v>8</v>
      </c>
      <c r="C25" s="7" t="s">
        <v>84</v>
      </c>
      <c r="D25" s="37">
        <v>24</v>
      </c>
      <c r="E25" s="37"/>
      <c r="F25" s="8">
        <v>44584</v>
      </c>
      <c r="G25" s="23">
        <v>30000</v>
      </c>
      <c r="H25" s="23">
        <v>40267</v>
      </c>
      <c r="I25" s="23">
        <f>(F25+G25+H25)/3</f>
        <v>38283.666666666664</v>
      </c>
      <c r="J25" s="23">
        <f>D25*I25</f>
        <v>918808</v>
      </c>
      <c r="K25" s="54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</row>
    <row r="26" spans="1:39" hidden="1" x14ac:dyDescent="0.2">
      <c r="A26" s="7" t="s">
        <v>45</v>
      </c>
      <c r="B26" s="5" t="s">
        <v>305</v>
      </c>
      <c r="C26" s="7" t="s">
        <v>84</v>
      </c>
      <c r="D26" s="11">
        <v>24</v>
      </c>
      <c r="E26" s="11"/>
      <c r="F26" s="8">
        <v>238563</v>
      </c>
      <c r="G26" s="23">
        <v>52000</v>
      </c>
      <c r="H26" s="23">
        <v>78155</v>
      </c>
      <c r="I26" s="23">
        <f>(F26+G26+H26)/3</f>
        <v>122906</v>
      </c>
      <c r="J26" s="23">
        <f>D26*I26</f>
        <v>2949744</v>
      </c>
      <c r="K26" s="54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</row>
    <row r="27" spans="1:39" hidden="1" x14ac:dyDescent="0.2">
      <c r="A27" s="7" t="s">
        <v>46</v>
      </c>
      <c r="B27" s="6" t="s">
        <v>249</v>
      </c>
      <c r="C27" s="7" t="s">
        <v>84</v>
      </c>
      <c r="D27" s="8">
        <v>194</v>
      </c>
      <c r="E27" s="8"/>
      <c r="F27" s="8">
        <v>206180</v>
      </c>
      <c r="G27" s="23">
        <v>120000</v>
      </c>
      <c r="H27" s="23">
        <v>207491</v>
      </c>
      <c r="I27" s="23">
        <f>(F27+G27+H27)/3</f>
        <v>177890.33333333334</v>
      </c>
      <c r="J27" s="23">
        <f>D27*I27</f>
        <v>34510724.666666672</v>
      </c>
      <c r="K27" s="54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</row>
    <row r="28" spans="1:39" ht="36" hidden="1" x14ac:dyDescent="0.2">
      <c r="A28" s="7" t="s">
        <v>47</v>
      </c>
      <c r="B28" s="6" t="s">
        <v>143</v>
      </c>
      <c r="C28" s="7" t="s">
        <v>3</v>
      </c>
      <c r="D28" s="10">
        <v>43</v>
      </c>
      <c r="E28" s="10"/>
      <c r="F28" s="8">
        <v>182174</v>
      </c>
      <c r="G28" s="23">
        <v>148000</v>
      </c>
      <c r="H28" s="23">
        <v>206396</v>
      </c>
      <c r="I28" s="23">
        <f>(F28+G28+H28)/3</f>
        <v>178856.66666666666</v>
      </c>
      <c r="J28" s="23">
        <f>D28*I28</f>
        <v>7690836.666666666</v>
      </c>
      <c r="K28" s="54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</row>
    <row r="29" spans="1:39" ht="15" x14ac:dyDescent="0.2">
      <c r="A29" s="128">
        <v>7</v>
      </c>
      <c r="B29" s="129" t="s">
        <v>9</v>
      </c>
      <c r="C29" s="30"/>
      <c r="D29" s="28"/>
      <c r="E29" s="28"/>
      <c r="F29" s="28"/>
      <c r="G29" s="33"/>
      <c r="H29" s="33"/>
      <c r="I29" s="33"/>
      <c r="J29" s="33"/>
      <c r="K29" s="105"/>
      <c r="L29" s="5"/>
      <c r="M29" s="5"/>
      <c r="N29" s="5"/>
      <c r="O29" s="5"/>
      <c r="P29" s="5"/>
      <c r="Q29" s="5"/>
      <c r="R29" s="5"/>
      <c r="S29" s="5"/>
      <c r="T29" s="100"/>
      <c r="U29" s="100"/>
      <c r="V29" s="100"/>
      <c r="W29" s="100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</row>
    <row r="30" spans="1:39" ht="24" hidden="1" x14ac:dyDescent="0.2">
      <c r="A30" s="30" t="s">
        <v>48</v>
      </c>
      <c r="B30" s="31" t="s">
        <v>255</v>
      </c>
      <c r="C30" s="30" t="s">
        <v>84</v>
      </c>
      <c r="D30" s="28">
        <v>615</v>
      </c>
      <c r="E30" s="28"/>
      <c r="F30" s="28">
        <v>32679</v>
      </c>
      <c r="G30" s="33">
        <v>26000</v>
      </c>
      <c r="H30" s="33">
        <v>38094</v>
      </c>
      <c r="I30" s="33">
        <f>(F30+G30+H30)/3</f>
        <v>32257.666666666668</v>
      </c>
      <c r="J30" s="33">
        <f>D30*I30</f>
        <v>19838465</v>
      </c>
      <c r="K30" s="10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108"/>
      <c r="Z30" s="108"/>
      <c r="AA30" s="108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</row>
    <row r="31" spans="1:39" ht="29.25" hidden="1" customHeight="1" x14ac:dyDescent="0.2">
      <c r="A31" s="30" t="s">
        <v>49</v>
      </c>
      <c r="B31" s="31" t="s">
        <v>391</v>
      </c>
      <c r="C31" s="30" t="s">
        <v>3</v>
      </c>
      <c r="D31" s="28">
        <v>164.2</v>
      </c>
      <c r="E31" s="28"/>
      <c r="F31" s="28">
        <v>13714</v>
      </c>
      <c r="G31" s="33"/>
      <c r="H31" s="33">
        <v>18655</v>
      </c>
      <c r="I31" s="33">
        <f>(F31+G31+H31)/2</f>
        <v>16184.5</v>
      </c>
      <c r="J31" s="33">
        <f>D31*I31</f>
        <v>2657494.9</v>
      </c>
      <c r="K31" s="10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</row>
    <row r="32" spans="1:39" ht="15" x14ac:dyDescent="0.2">
      <c r="A32" s="128">
        <v>8</v>
      </c>
      <c r="B32" s="129" t="s">
        <v>250</v>
      </c>
      <c r="C32" s="30"/>
      <c r="D32" s="28"/>
      <c r="E32" s="28"/>
      <c r="F32" s="28"/>
      <c r="G32" s="33"/>
      <c r="H32" s="33"/>
      <c r="I32" s="33"/>
      <c r="J32" s="33"/>
      <c r="K32" s="105"/>
      <c r="L32" s="5"/>
      <c r="M32" s="5"/>
      <c r="N32" s="5"/>
      <c r="O32" s="5"/>
      <c r="P32" s="5"/>
      <c r="Q32" s="5"/>
      <c r="R32" s="5"/>
      <c r="S32" s="5"/>
      <c r="T32" s="5"/>
      <c r="U32" s="5"/>
      <c r="V32" s="100"/>
      <c r="W32" s="100"/>
      <c r="X32" s="100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</row>
    <row r="33" spans="1:39" ht="24" hidden="1" x14ac:dyDescent="0.2">
      <c r="A33" s="30" t="s">
        <v>50</v>
      </c>
      <c r="B33" s="6" t="s">
        <v>306</v>
      </c>
      <c r="C33" s="7" t="s">
        <v>84</v>
      </c>
      <c r="D33" s="8">
        <v>102.4</v>
      </c>
      <c r="E33" s="8"/>
      <c r="F33" s="8">
        <v>84300</v>
      </c>
      <c r="G33" s="23">
        <v>78000</v>
      </c>
      <c r="H33" s="23">
        <v>95256</v>
      </c>
      <c r="I33" s="23">
        <f>(F33+G33+H33)/3</f>
        <v>85852</v>
      </c>
      <c r="J33" s="23">
        <f>D33*I33</f>
        <v>8791244.8000000007</v>
      </c>
      <c r="K33" s="54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137"/>
      <c r="AA33" s="137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</row>
    <row r="34" spans="1:39" ht="30" x14ac:dyDescent="0.2">
      <c r="A34" s="128">
        <v>9</v>
      </c>
      <c r="B34" s="151" t="s">
        <v>14</v>
      </c>
      <c r="C34" s="30"/>
      <c r="D34" s="28"/>
      <c r="E34" s="28"/>
      <c r="F34" s="28"/>
      <c r="G34" s="33"/>
      <c r="H34" s="33"/>
      <c r="I34" s="33"/>
      <c r="J34" s="33"/>
      <c r="K34" s="105"/>
      <c r="L34" s="35"/>
      <c r="M34" s="35"/>
      <c r="N34" s="35"/>
      <c r="O34" s="5"/>
      <c r="P34" s="5"/>
      <c r="Q34" s="5"/>
      <c r="R34" s="5"/>
      <c r="S34" s="5"/>
      <c r="T34" s="5"/>
      <c r="V34" s="100"/>
      <c r="W34" s="100"/>
      <c r="X34" s="100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</row>
    <row r="35" spans="1:39" ht="24" hidden="1" x14ac:dyDescent="0.2">
      <c r="A35" s="7" t="s">
        <v>51</v>
      </c>
      <c r="B35" s="18" t="s">
        <v>251</v>
      </c>
      <c r="C35" s="20" t="s">
        <v>4</v>
      </c>
      <c r="D35" s="7">
        <v>2</v>
      </c>
      <c r="E35" s="7"/>
      <c r="F35" s="8">
        <v>1203520</v>
      </c>
      <c r="G35" s="23">
        <v>640000</v>
      </c>
      <c r="H35" s="23">
        <v>912256</v>
      </c>
      <c r="I35" s="23">
        <f>(F35+G35+H35)/3</f>
        <v>918592</v>
      </c>
      <c r="J35" s="23">
        <f>D35*I35</f>
        <v>1837184</v>
      </c>
      <c r="K35" s="54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</row>
    <row r="36" spans="1:39" ht="24" hidden="1" x14ac:dyDescent="0.2">
      <c r="A36" s="7" t="s">
        <v>52</v>
      </c>
      <c r="B36" s="18" t="s">
        <v>252</v>
      </c>
      <c r="C36" s="20" t="s">
        <v>4</v>
      </c>
      <c r="D36" s="7">
        <v>4</v>
      </c>
      <c r="E36" s="7"/>
      <c r="F36" s="8">
        <v>1031589</v>
      </c>
      <c r="G36" s="23">
        <v>640000</v>
      </c>
      <c r="H36" s="23">
        <v>781935</v>
      </c>
      <c r="I36" s="23">
        <f>(F36+G36+H36)/3</f>
        <v>817841.33333333337</v>
      </c>
      <c r="J36" s="23">
        <f>D36*I36</f>
        <v>3271365.3333333335</v>
      </c>
      <c r="K36" s="54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</row>
    <row r="37" spans="1:39" ht="15" x14ac:dyDescent="0.2">
      <c r="A37" s="128">
        <v>10</v>
      </c>
      <c r="B37" s="129" t="s">
        <v>144</v>
      </c>
      <c r="C37" s="30"/>
      <c r="D37" s="28"/>
      <c r="E37" s="28"/>
      <c r="F37" s="28"/>
      <c r="G37" s="33"/>
      <c r="H37" s="33"/>
      <c r="I37" s="33"/>
      <c r="J37" s="33"/>
      <c r="K37" s="54"/>
      <c r="L37" s="5"/>
      <c r="M37" s="5"/>
      <c r="N37" s="5"/>
      <c r="O37" s="5"/>
      <c r="P37" s="5"/>
      <c r="Q37" s="5"/>
      <c r="R37" s="5"/>
      <c r="S37" s="5"/>
      <c r="T37" s="5"/>
      <c r="U37" s="5"/>
      <c r="V37" s="100"/>
      <c r="W37" s="100"/>
      <c r="X37" s="100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</row>
    <row r="38" spans="1:39" hidden="1" x14ac:dyDescent="0.2">
      <c r="A38" s="7" t="s">
        <v>53</v>
      </c>
      <c r="B38" s="18" t="s">
        <v>253</v>
      </c>
      <c r="C38" s="4" t="s">
        <v>4</v>
      </c>
      <c r="D38" s="22">
        <v>4</v>
      </c>
      <c r="E38" s="22"/>
      <c r="F38" s="26">
        <v>2933336</v>
      </c>
      <c r="G38" s="24">
        <v>2500000</v>
      </c>
      <c r="H38" s="24">
        <v>1815000</v>
      </c>
      <c r="I38" s="23">
        <f>(F38+G38+H38)/3</f>
        <v>2416112</v>
      </c>
      <c r="J38" s="23">
        <f>D38*I38</f>
        <v>9664448</v>
      </c>
      <c r="K38" s="54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</row>
    <row r="39" spans="1:39" ht="24" hidden="1" x14ac:dyDescent="0.2">
      <c r="A39" s="7" t="s">
        <v>186</v>
      </c>
      <c r="B39" s="6" t="s">
        <v>307</v>
      </c>
      <c r="C39" s="7" t="s">
        <v>4</v>
      </c>
      <c r="D39" s="8">
        <v>9</v>
      </c>
      <c r="E39" s="8"/>
      <c r="F39" s="8">
        <v>335781</v>
      </c>
      <c r="G39" s="23">
        <v>145000</v>
      </c>
      <c r="H39" s="23">
        <v>295581</v>
      </c>
      <c r="I39" s="23">
        <f>(F39+G39+H39)/3</f>
        <v>258787.33333333334</v>
      </c>
      <c r="J39" s="23">
        <f>D39*I39</f>
        <v>2329086</v>
      </c>
      <c r="K39" s="54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</row>
    <row r="40" spans="1:39" ht="15" x14ac:dyDescent="0.2">
      <c r="A40" s="128">
        <v>11</v>
      </c>
      <c r="B40" s="129" t="s">
        <v>16</v>
      </c>
      <c r="C40" s="30"/>
      <c r="D40" s="28"/>
      <c r="E40" s="28"/>
      <c r="F40" s="28"/>
      <c r="G40" s="33"/>
      <c r="H40" s="33"/>
      <c r="I40" s="33"/>
      <c r="J40" s="33"/>
      <c r="K40" s="10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100"/>
      <c r="Y40" s="100"/>
      <c r="Z40" s="100"/>
      <c r="AA40" s="100"/>
      <c r="AD40" s="5"/>
      <c r="AE40" s="5"/>
      <c r="AF40" s="5"/>
      <c r="AG40" s="5"/>
      <c r="AH40" s="108"/>
      <c r="AI40" s="108"/>
      <c r="AJ40" s="108"/>
      <c r="AK40" s="5"/>
      <c r="AL40" s="5"/>
      <c r="AM40" s="5"/>
    </row>
    <row r="41" spans="1:39" ht="14.25" hidden="1" customHeight="1" x14ac:dyDescent="0.2">
      <c r="A41" s="30" t="s">
        <v>54</v>
      </c>
      <c r="B41" s="44" t="s">
        <v>256</v>
      </c>
      <c r="C41" s="30" t="s">
        <v>84</v>
      </c>
      <c r="D41" s="28">
        <v>669.24</v>
      </c>
      <c r="E41" s="28"/>
      <c r="F41" s="28">
        <v>20000</v>
      </c>
      <c r="G41" s="33">
        <v>18000</v>
      </c>
      <c r="H41" s="33">
        <v>19011</v>
      </c>
      <c r="I41" s="33">
        <f>(F41+G41+H41)/3</f>
        <v>19003.666666666668</v>
      </c>
      <c r="J41" s="33">
        <f>D41*I41</f>
        <v>12718013.880000001</v>
      </c>
      <c r="K41" s="105"/>
      <c r="L41" s="54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</row>
    <row r="42" spans="1:39" hidden="1" x14ac:dyDescent="0.2">
      <c r="A42" s="30" t="s">
        <v>55</v>
      </c>
      <c r="B42" s="31" t="s">
        <v>123</v>
      </c>
      <c r="C42" s="30" t="s">
        <v>84</v>
      </c>
      <c r="D42" s="28">
        <v>18.25</v>
      </c>
      <c r="E42" s="28"/>
      <c r="F42" s="28">
        <v>52294</v>
      </c>
      <c r="G42" s="33">
        <v>16000</v>
      </c>
      <c r="H42" s="33">
        <v>36390</v>
      </c>
      <c r="I42" s="33">
        <f>(F42+G42+H42)/3</f>
        <v>34894.666666666664</v>
      </c>
      <c r="J42" s="33">
        <f>D42*I42</f>
        <v>636827.66666666663</v>
      </c>
      <c r="K42" s="105"/>
      <c r="L42" s="54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</row>
    <row r="43" spans="1:39" hidden="1" x14ac:dyDescent="0.2">
      <c r="A43" s="30" t="s">
        <v>56</v>
      </c>
      <c r="B43" s="31" t="s">
        <v>145</v>
      </c>
      <c r="C43" s="30" t="s">
        <v>1</v>
      </c>
      <c r="D43" s="28">
        <v>51.2</v>
      </c>
      <c r="E43" s="28"/>
      <c r="F43" s="28">
        <v>39390</v>
      </c>
      <c r="G43" s="33">
        <v>16000</v>
      </c>
      <c r="H43" s="33">
        <v>38181</v>
      </c>
      <c r="I43" s="33">
        <f>(F43+G43+H43)/3</f>
        <v>31190.333333333332</v>
      </c>
      <c r="J43" s="33">
        <f>D43*I43</f>
        <v>1596945.0666666667</v>
      </c>
      <c r="K43" s="105"/>
      <c r="L43" s="54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</row>
    <row r="44" spans="1:39" ht="24" hidden="1" x14ac:dyDescent="0.2">
      <c r="A44" s="30" t="s">
        <v>57</v>
      </c>
      <c r="B44" s="31" t="s">
        <v>257</v>
      </c>
      <c r="C44" s="30" t="s">
        <v>84</v>
      </c>
      <c r="D44" s="28">
        <v>269.55</v>
      </c>
      <c r="E44" s="28"/>
      <c r="F44" s="28">
        <v>39389</v>
      </c>
      <c r="G44" s="33">
        <v>16000</v>
      </c>
      <c r="H44" s="33">
        <v>18265</v>
      </c>
      <c r="I44" s="33">
        <f>(F44+G44+H44)/3</f>
        <v>24551.333333333332</v>
      </c>
      <c r="J44" s="33">
        <f>D44*I44</f>
        <v>6617811.9000000004</v>
      </c>
      <c r="K44" s="105"/>
      <c r="L44" s="54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</row>
    <row r="45" spans="1:39" ht="30" x14ac:dyDescent="0.2">
      <c r="A45" s="128"/>
      <c r="B45" s="151" t="s">
        <v>20</v>
      </c>
      <c r="C45" s="128"/>
      <c r="D45" s="152"/>
      <c r="E45" s="152"/>
      <c r="F45" s="152"/>
      <c r="G45" s="153"/>
      <c r="H45" s="153"/>
      <c r="I45" s="153"/>
      <c r="J45" s="33"/>
      <c r="K45" s="105"/>
      <c r="L45" s="54"/>
      <c r="M45" s="5"/>
      <c r="N45" s="5"/>
      <c r="O45" s="5"/>
      <c r="P45" s="5"/>
      <c r="Q45" s="5"/>
      <c r="R45" s="100"/>
      <c r="S45" s="100"/>
      <c r="T45" s="100"/>
      <c r="U45" s="100"/>
      <c r="V45" s="100"/>
      <c r="W45" s="100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</row>
    <row r="46" spans="1:39" hidden="1" x14ac:dyDescent="0.2">
      <c r="A46" s="30"/>
      <c r="B46" s="31" t="s">
        <v>124</v>
      </c>
      <c r="C46" s="30" t="s">
        <v>4</v>
      </c>
      <c r="D46" s="28">
        <v>1</v>
      </c>
      <c r="E46" s="28"/>
      <c r="F46" s="28">
        <v>2990313</v>
      </c>
      <c r="G46" s="33">
        <v>2000000</v>
      </c>
      <c r="H46" s="33">
        <v>2344154</v>
      </c>
      <c r="I46" s="33">
        <f t="shared" ref="I46:I53" si="0">(F46+G46+H46)/3</f>
        <v>2444822.3333333335</v>
      </c>
      <c r="J46" s="33">
        <f t="shared" ref="J46:J53" si="1">D46*I46</f>
        <v>2444822.3333333335</v>
      </c>
      <c r="K46" s="105"/>
      <c r="L46" s="54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</row>
    <row r="47" spans="1:39" hidden="1" x14ac:dyDescent="0.2">
      <c r="A47" s="30"/>
      <c r="B47" s="31" t="s">
        <v>21</v>
      </c>
      <c r="C47" s="30" t="s">
        <v>4</v>
      </c>
      <c r="D47" s="28">
        <v>1</v>
      </c>
      <c r="E47" s="28"/>
      <c r="F47" s="28">
        <v>1333313</v>
      </c>
      <c r="G47" s="33">
        <v>1350000</v>
      </c>
      <c r="H47" s="33">
        <v>1549251</v>
      </c>
      <c r="I47" s="33">
        <f t="shared" si="0"/>
        <v>1410854.6666666667</v>
      </c>
      <c r="J47" s="33">
        <f t="shared" si="1"/>
        <v>1410854.6666666667</v>
      </c>
      <c r="K47" s="105"/>
      <c r="L47" s="54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</row>
    <row r="48" spans="1:39" hidden="1" x14ac:dyDescent="0.2">
      <c r="A48" s="30"/>
      <c r="B48" s="31" t="s">
        <v>22</v>
      </c>
      <c r="C48" s="30" t="s">
        <v>4</v>
      </c>
      <c r="D48" s="28">
        <v>1</v>
      </c>
      <c r="E48" s="28"/>
      <c r="F48" s="28">
        <v>434406</v>
      </c>
      <c r="G48" s="33">
        <v>320000</v>
      </c>
      <c r="H48" s="33">
        <v>424830</v>
      </c>
      <c r="I48" s="33">
        <f t="shared" si="0"/>
        <v>393078.66666666669</v>
      </c>
      <c r="J48" s="33">
        <f t="shared" si="1"/>
        <v>393078.66666666669</v>
      </c>
      <c r="K48" s="105"/>
      <c r="L48" s="54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</row>
    <row r="49" spans="1:39" hidden="1" x14ac:dyDescent="0.2">
      <c r="A49" s="30"/>
      <c r="B49" s="31" t="s">
        <v>23</v>
      </c>
      <c r="C49" s="30" t="s">
        <v>4</v>
      </c>
      <c r="D49" s="28">
        <v>2</v>
      </c>
      <c r="E49" s="28"/>
      <c r="F49" s="28">
        <v>298781</v>
      </c>
      <c r="G49" s="33">
        <v>200000</v>
      </c>
      <c r="H49" s="33">
        <v>245883</v>
      </c>
      <c r="I49" s="33">
        <f t="shared" si="0"/>
        <v>248221.33333333334</v>
      </c>
      <c r="J49" s="33">
        <f t="shared" si="1"/>
        <v>496442.66666666669</v>
      </c>
      <c r="K49" s="105"/>
      <c r="L49" s="54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</row>
    <row r="50" spans="1:39" hidden="1" x14ac:dyDescent="0.2">
      <c r="A50" s="30"/>
      <c r="B50" s="31" t="s">
        <v>24</v>
      </c>
      <c r="C50" s="30" t="s">
        <v>4</v>
      </c>
      <c r="D50" s="28">
        <v>3</v>
      </c>
      <c r="E50" s="28"/>
      <c r="F50" s="28">
        <v>128750</v>
      </c>
      <c r="G50" s="33">
        <v>85000</v>
      </c>
      <c r="H50" s="33">
        <v>134000</v>
      </c>
      <c r="I50" s="33">
        <f t="shared" si="0"/>
        <v>115916.66666666667</v>
      </c>
      <c r="J50" s="33">
        <f t="shared" si="1"/>
        <v>347750</v>
      </c>
      <c r="K50" s="105"/>
      <c r="L50" s="54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</row>
    <row r="51" spans="1:39" hidden="1" x14ac:dyDescent="0.2">
      <c r="A51" s="30"/>
      <c r="B51" s="31" t="s">
        <v>125</v>
      </c>
      <c r="C51" s="30" t="s">
        <v>3</v>
      </c>
      <c r="D51" s="28">
        <v>18</v>
      </c>
      <c r="E51" s="28"/>
      <c r="F51" s="28">
        <v>29896</v>
      </c>
      <c r="G51" s="33">
        <v>24000</v>
      </c>
      <c r="H51" s="33">
        <v>36334</v>
      </c>
      <c r="I51" s="33">
        <f t="shared" si="0"/>
        <v>30076.666666666668</v>
      </c>
      <c r="J51" s="33">
        <f t="shared" si="1"/>
        <v>541380</v>
      </c>
      <c r="K51" s="105"/>
      <c r="L51" s="54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</row>
    <row r="52" spans="1:39" hidden="1" x14ac:dyDescent="0.2">
      <c r="A52" s="30"/>
      <c r="B52" s="31" t="s">
        <v>127</v>
      </c>
      <c r="C52" s="30" t="s">
        <v>3</v>
      </c>
      <c r="D52" s="28">
        <v>12</v>
      </c>
      <c r="E52" s="28"/>
      <c r="F52" s="28">
        <v>16896</v>
      </c>
      <c r="G52" s="33">
        <v>18000</v>
      </c>
      <c r="H52" s="33">
        <v>27250</v>
      </c>
      <c r="I52" s="33">
        <f t="shared" si="0"/>
        <v>20715.333333333332</v>
      </c>
      <c r="J52" s="33">
        <f t="shared" si="1"/>
        <v>248584</v>
      </c>
      <c r="K52" s="105"/>
      <c r="L52" s="54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</row>
    <row r="53" spans="1:39" hidden="1" x14ac:dyDescent="0.2">
      <c r="A53" s="30"/>
      <c r="B53" s="31" t="s">
        <v>25</v>
      </c>
      <c r="C53" s="30" t="s">
        <v>3</v>
      </c>
      <c r="D53" s="28">
        <v>3</v>
      </c>
      <c r="E53" s="28"/>
      <c r="F53" s="28">
        <v>13541</v>
      </c>
      <c r="G53" s="33">
        <v>16000</v>
      </c>
      <c r="H53" s="33">
        <v>23784</v>
      </c>
      <c r="I53" s="33">
        <f t="shared" si="0"/>
        <v>17775</v>
      </c>
      <c r="J53" s="33">
        <f t="shared" si="1"/>
        <v>53325</v>
      </c>
      <c r="K53" s="105"/>
      <c r="L53" s="54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</row>
    <row r="54" spans="1:39" ht="15" x14ac:dyDescent="0.2">
      <c r="A54" s="128">
        <v>12</v>
      </c>
      <c r="B54" s="129" t="s">
        <v>19</v>
      </c>
      <c r="C54" s="30"/>
      <c r="D54" s="28"/>
      <c r="E54" s="28"/>
      <c r="F54" s="28"/>
      <c r="G54" s="33"/>
      <c r="H54" s="33"/>
      <c r="I54" s="33"/>
      <c r="J54" s="33"/>
      <c r="K54" s="105"/>
      <c r="L54" s="54"/>
      <c r="M54" s="5"/>
      <c r="N54" s="5"/>
      <c r="O54" s="5"/>
      <c r="P54" s="5"/>
      <c r="Q54" s="5"/>
      <c r="R54" s="5"/>
      <c r="S54" s="5"/>
      <c r="T54" s="5"/>
      <c r="U54" s="5"/>
      <c r="V54" s="100"/>
      <c r="W54" s="100"/>
      <c r="X54" s="100"/>
      <c r="Y54" s="100"/>
      <c r="Z54" s="5"/>
      <c r="AA54" s="5"/>
      <c r="AB54" s="108"/>
      <c r="AC54" s="108"/>
      <c r="AD54" s="5"/>
      <c r="AE54" s="5"/>
      <c r="AF54" s="5"/>
      <c r="AG54" s="5"/>
      <c r="AH54" s="5"/>
      <c r="AI54" s="5"/>
      <c r="AJ54" s="5"/>
      <c r="AK54" s="5"/>
      <c r="AL54" s="5"/>
      <c r="AM54" s="5"/>
    </row>
    <row r="55" spans="1:39" ht="39.75" hidden="1" customHeight="1" x14ac:dyDescent="0.2">
      <c r="A55" s="7" t="s">
        <v>60</v>
      </c>
      <c r="B55" s="41" t="s">
        <v>308</v>
      </c>
      <c r="C55" s="7" t="s">
        <v>3</v>
      </c>
      <c r="D55" s="8">
        <v>26</v>
      </c>
      <c r="E55" s="8"/>
      <c r="F55" s="8">
        <v>137035</v>
      </c>
      <c r="G55" s="23">
        <v>0</v>
      </c>
      <c r="H55" s="23">
        <v>131891</v>
      </c>
      <c r="I55" s="23">
        <f>(E55+F55+G55+H55)/2</f>
        <v>134463</v>
      </c>
      <c r="J55" s="23">
        <f t="shared" ref="J55:J70" si="2">D55*I55</f>
        <v>3496038</v>
      </c>
      <c r="K55" s="54"/>
      <c r="L55" s="54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</row>
    <row r="56" spans="1:39" ht="15" x14ac:dyDescent="0.2">
      <c r="A56" s="98">
        <v>13</v>
      </c>
      <c r="B56" s="129" t="s">
        <v>26</v>
      </c>
      <c r="C56" s="30"/>
      <c r="D56" s="28"/>
      <c r="E56" s="28"/>
      <c r="F56" s="28"/>
      <c r="G56" s="33"/>
      <c r="H56" s="33"/>
      <c r="I56" s="33"/>
      <c r="J56" s="33"/>
      <c r="K56" s="54"/>
      <c r="L56" s="54"/>
      <c r="M56" s="5"/>
      <c r="N56" s="5"/>
      <c r="O56" s="5"/>
      <c r="P56" s="5"/>
      <c r="Q56" s="5"/>
      <c r="R56" s="5"/>
      <c r="S56" s="5"/>
      <c r="T56" s="100"/>
      <c r="U56" s="100"/>
      <c r="V56" s="100"/>
      <c r="W56" s="100"/>
      <c r="X56" s="100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</row>
    <row r="57" spans="1:39" hidden="1" x14ac:dyDescent="0.2">
      <c r="A57" s="30" t="s">
        <v>64</v>
      </c>
      <c r="B57" s="31" t="s">
        <v>128</v>
      </c>
      <c r="C57" s="30" t="s">
        <v>87</v>
      </c>
      <c r="D57" s="28">
        <v>24</v>
      </c>
      <c r="E57" s="28"/>
      <c r="F57" s="28">
        <v>20209</v>
      </c>
      <c r="G57" s="33">
        <v>15000</v>
      </c>
      <c r="H57" s="33">
        <v>24800</v>
      </c>
      <c r="I57" s="33">
        <f t="shared" ref="I57:I88" si="3">(F57+G57+H57)/3</f>
        <v>20003</v>
      </c>
      <c r="J57" s="33">
        <f t="shared" si="2"/>
        <v>480072</v>
      </c>
      <c r="K57" s="54"/>
      <c r="L57" s="54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</row>
    <row r="58" spans="1:39" ht="10.5" hidden="1" customHeight="1" x14ac:dyDescent="0.2">
      <c r="A58" s="30" t="s">
        <v>65</v>
      </c>
      <c r="B58" s="31" t="s">
        <v>129</v>
      </c>
      <c r="C58" s="30" t="s">
        <v>3</v>
      </c>
      <c r="D58" s="28">
        <v>36</v>
      </c>
      <c r="E58" s="28"/>
      <c r="F58" s="28">
        <v>14584</v>
      </c>
      <c r="G58" s="33">
        <v>13000</v>
      </c>
      <c r="H58" s="33">
        <v>18566</v>
      </c>
      <c r="I58" s="33">
        <f t="shared" si="3"/>
        <v>15383.333333333334</v>
      </c>
      <c r="J58" s="33">
        <f t="shared" si="2"/>
        <v>553800</v>
      </c>
      <c r="K58" s="54"/>
      <c r="L58" s="54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</row>
    <row r="59" spans="1:39" ht="10.5" hidden="1" customHeight="1" x14ac:dyDescent="0.2">
      <c r="A59" s="30" t="s">
        <v>66</v>
      </c>
      <c r="B59" s="31" t="s">
        <v>27</v>
      </c>
      <c r="C59" s="30" t="s">
        <v>4</v>
      </c>
      <c r="D59" s="28">
        <v>1</v>
      </c>
      <c r="E59" s="28"/>
      <c r="F59" s="28">
        <v>180000</v>
      </c>
      <c r="G59" s="33">
        <v>110000</v>
      </c>
      <c r="H59" s="33">
        <v>124311</v>
      </c>
      <c r="I59" s="33">
        <f t="shared" si="3"/>
        <v>138103.66666666666</v>
      </c>
      <c r="J59" s="33">
        <f t="shared" si="2"/>
        <v>138103.66666666666</v>
      </c>
      <c r="K59" s="54"/>
      <c r="L59" s="54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</row>
    <row r="60" spans="1:39" hidden="1" x14ac:dyDescent="0.2">
      <c r="A60" s="30" t="s">
        <v>67</v>
      </c>
      <c r="B60" s="31" t="s">
        <v>28</v>
      </c>
      <c r="C60" s="30" t="s">
        <v>4</v>
      </c>
      <c r="D60" s="28">
        <v>5</v>
      </c>
      <c r="E60" s="28"/>
      <c r="F60" s="28">
        <v>187500</v>
      </c>
      <c r="G60" s="33">
        <v>85000</v>
      </c>
      <c r="H60" s="33">
        <v>137611</v>
      </c>
      <c r="I60" s="33">
        <f t="shared" si="3"/>
        <v>136703.66666666666</v>
      </c>
      <c r="J60" s="33">
        <f t="shared" si="2"/>
        <v>683518.33333333326</v>
      </c>
      <c r="K60" s="33"/>
      <c r="L60" s="54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</row>
    <row r="61" spans="1:39" hidden="1" x14ac:dyDescent="0.2">
      <c r="A61" s="30" t="s">
        <v>68</v>
      </c>
      <c r="B61" s="31" t="s">
        <v>254</v>
      </c>
      <c r="C61" s="30" t="s">
        <v>4</v>
      </c>
      <c r="D61" s="28">
        <v>2</v>
      </c>
      <c r="E61" s="28"/>
      <c r="F61" s="28">
        <v>165000</v>
      </c>
      <c r="G61" s="33">
        <v>128000</v>
      </c>
      <c r="H61" s="33">
        <v>121309</v>
      </c>
      <c r="I61" s="33">
        <f t="shared" si="3"/>
        <v>138103</v>
      </c>
      <c r="J61" s="33">
        <f t="shared" si="2"/>
        <v>276206</v>
      </c>
      <c r="K61" s="33"/>
      <c r="L61" s="54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</row>
    <row r="62" spans="1:39" hidden="1" x14ac:dyDescent="0.2">
      <c r="A62" s="30" t="s">
        <v>69</v>
      </c>
      <c r="B62" s="35" t="s">
        <v>102</v>
      </c>
      <c r="C62" s="30" t="s">
        <v>88</v>
      </c>
      <c r="D62" s="28">
        <v>4</v>
      </c>
      <c r="E62" s="28"/>
      <c r="F62" s="28">
        <v>165000</v>
      </c>
      <c r="G62" s="33">
        <v>70000</v>
      </c>
      <c r="H62" s="33">
        <v>122411</v>
      </c>
      <c r="I62" s="33">
        <f t="shared" si="3"/>
        <v>119137</v>
      </c>
      <c r="J62" s="33">
        <f t="shared" si="2"/>
        <v>476548</v>
      </c>
      <c r="K62" s="54"/>
      <c r="L62" s="54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</row>
    <row r="63" spans="1:39" hidden="1" x14ac:dyDescent="0.2">
      <c r="A63" s="30" t="s">
        <v>201</v>
      </c>
      <c r="B63" s="31" t="s">
        <v>31</v>
      </c>
      <c r="C63" s="30" t="s">
        <v>88</v>
      </c>
      <c r="D63" s="28">
        <v>1</v>
      </c>
      <c r="E63" s="28"/>
      <c r="F63" s="28">
        <v>156944</v>
      </c>
      <c r="G63" s="33">
        <v>140000</v>
      </c>
      <c r="H63" s="33">
        <v>179560</v>
      </c>
      <c r="I63" s="33">
        <f t="shared" si="3"/>
        <v>158834.66666666666</v>
      </c>
      <c r="J63" s="33">
        <f t="shared" si="2"/>
        <v>158834.66666666666</v>
      </c>
      <c r="K63" s="54"/>
      <c r="L63" s="54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</row>
    <row r="64" spans="1:39" hidden="1" x14ac:dyDescent="0.2">
      <c r="A64" s="30" t="s">
        <v>202</v>
      </c>
      <c r="B64" s="31" t="s">
        <v>277</v>
      </c>
      <c r="C64" s="30" t="s">
        <v>4</v>
      </c>
      <c r="D64" s="28">
        <v>2</v>
      </c>
      <c r="E64" s="28"/>
      <c r="F64" s="28">
        <v>533750</v>
      </c>
      <c r="G64" s="33">
        <v>380000</v>
      </c>
      <c r="H64" s="33">
        <v>531000</v>
      </c>
      <c r="I64" s="33">
        <f t="shared" si="3"/>
        <v>481583.33333333331</v>
      </c>
      <c r="J64" s="33">
        <f t="shared" si="2"/>
        <v>963166.66666666663</v>
      </c>
      <c r="K64" s="23"/>
      <c r="L64" s="54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</row>
    <row r="65" spans="1:39" hidden="1" x14ac:dyDescent="0.2">
      <c r="A65" s="30" t="s">
        <v>203</v>
      </c>
      <c r="B65" s="31" t="s">
        <v>98</v>
      </c>
      <c r="C65" s="30" t="s">
        <v>4</v>
      </c>
      <c r="D65" s="28">
        <v>2</v>
      </c>
      <c r="E65" s="28"/>
      <c r="F65" s="38">
        <v>381250</v>
      </c>
      <c r="G65" s="33"/>
      <c r="H65" s="33">
        <v>350000</v>
      </c>
      <c r="I65" s="33">
        <f>(F65+G65+H65)/2</f>
        <v>365625</v>
      </c>
      <c r="J65" s="33">
        <f t="shared" si="2"/>
        <v>731250</v>
      </c>
      <c r="K65" s="23">
        <v>0</v>
      </c>
      <c r="L65" s="54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</row>
    <row r="66" spans="1:39" hidden="1" x14ac:dyDescent="0.2">
      <c r="A66" s="30" t="s">
        <v>204</v>
      </c>
      <c r="B66" s="31" t="s">
        <v>32</v>
      </c>
      <c r="C66" s="30" t="s">
        <v>4</v>
      </c>
      <c r="D66" s="28">
        <v>2</v>
      </c>
      <c r="E66" s="28"/>
      <c r="F66" s="38">
        <v>483000</v>
      </c>
      <c r="G66" s="33">
        <v>420000</v>
      </c>
      <c r="H66" s="33">
        <v>493715</v>
      </c>
      <c r="I66" s="33">
        <f>(F66+G66+H66)/3</f>
        <v>465571.66666666669</v>
      </c>
      <c r="J66" s="33">
        <f t="shared" si="2"/>
        <v>931143.33333333337</v>
      </c>
      <c r="K66" s="23"/>
      <c r="L66" s="54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</row>
    <row r="67" spans="1:39" hidden="1" x14ac:dyDescent="0.2">
      <c r="A67" s="30" t="s">
        <v>205</v>
      </c>
      <c r="B67" s="31" t="s">
        <v>33</v>
      </c>
      <c r="C67" s="30" t="s">
        <v>4</v>
      </c>
      <c r="D67" s="28">
        <v>2</v>
      </c>
      <c r="E67" s="28"/>
      <c r="F67" s="38"/>
      <c r="G67" s="33">
        <v>45000</v>
      </c>
      <c r="H67" s="33">
        <v>47500</v>
      </c>
      <c r="I67" s="33">
        <f>(F67+G67+H67)/2</f>
        <v>46250</v>
      </c>
      <c r="J67" s="33">
        <f t="shared" si="2"/>
        <v>92500</v>
      </c>
      <c r="K67" s="23"/>
      <c r="L67" s="54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</row>
    <row r="68" spans="1:39" hidden="1" x14ac:dyDescent="0.2">
      <c r="A68" s="30" t="s">
        <v>206</v>
      </c>
      <c r="B68" s="31" t="s">
        <v>130</v>
      </c>
      <c r="C68" s="30" t="s">
        <v>4</v>
      </c>
      <c r="D68" s="28">
        <v>2</v>
      </c>
      <c r="E68" s="28"/>
      <c r="F68" s="38"/>
      <c r="G68" s="33">
        <v>45000</v>
      </c>
      <c r="H68" s="143">
        <v>49500</v>
      </c>
      <c r="I68" s="33">
        <f>(F68+G68+H68)/2</f>
        <v>47250</v>
      </c>
      <c r="J68" s="33">
        <f t="shared" si="2"/>
        <v>94500</v>
      </c>
      <c r="K68" s="23"/>
      <c r="L68" s="54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</row>
    <row r="69" spans="1:39" hidden="1" x14ac:dyDescent="0.2">
      <c r="A69" s="30" t="s">
        <v>207</v>
      </c>
      <c r="B69" s="31" t="s">
        <v>304</v>
      </c>
      <c r="C69" s="30" t="s">
        <v>4</v>
      </c>
      <c r="D69" s="28">
        <v>4</v>
      </c>
      <c r="E69" s="28"/>
      <c r="F69" s="38"/>
      <c r="G69" s="33">
        <v>45000</v>
      </c>
      <c r="H69" s="33">
        <v>36400</v>
      </c>
      <c r="I69" s="33">
        <f>(F69+G69+H69)/2</f>
        <v>40700</v>
      </c>
      <c r="J69" s="33">
        <f t="shared" si="2"/>
        <v>162800</v>
      </c>
      <c r="K69" s="23"/>
      <c r="L69" s="54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</row>
    <row r="70" spans="1:39" hidden="1" x14ac:dyDescent="0.2">
      <c r="A70" s="30" t="s">
        <v>382</v>
      </c>
      <c r="B70" s="31" t="s">
        <v>179</v>
      </c>
      <c r="C70" s="30" t="s">
        <v>4</v>
      </c>
      <c r="D70" s="28">
        <v>2</v>
      </c>
      <c r="E70" s="28"/>
      <c r="F70" s="38">
        <v>180000</v>
      </c>
      <c r="G70" s="33"/>
      <c r="H70" s="33">
        <v>175575</v>
      </c>
      <c r="I70" s="33">
        <f>(F70+G70+H70)/2</f>
        <v>177787.5</v>
      </c>
      <c r="J70" s="33">
        <f t="shared" si="2"/>
        <v>355575</v>
      </c>
      <c r="K70" s="23"/>
      <c r="L70" s="54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</row>
    <row r="71" spans="1:39" hidden="1" x14ac:dyDescent="0.2">
      <c r="A71" s="30" t="s">
        <v>383</v>
      </c>
      <c r="B71" s="31"/>
      <c r="C71" s="30"/>
      <c r="D71" s="28"/>
      <c r="E71" s="28"/>
      <c r="F71" s="33"/>
      <c r="G71" s="33"/>
      <c r="H71" s="33"/>
      <c r="I71" s="33"/>
      <c r="J71" s="33"/>
      <c r="K71" s="23"/>
      <c r="L71" s="54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</row>
    <row r="72" spans="1:39" ht="15" x14ac:dyDescent="0.2">
      <c r="A72" s="128">
        <v>16</v>
      </c>
      <c r="B72" s="129" t="s">
        <v>131</v>
      </c>
      <c r="C72" s="30"/>
      <c r="D72" s="28"/>
      <c r="E72" s="28"/>
      <c r="F72" s="28"/>
      <c r="G72" s="33"/>
      <c r="H72" s="33"/>
      <c r="I72" s="33"/>
      <c r="J72" s="33"/>
      <c r="K72" s="54"/>
      <c r="L72" s="54"/>
      <c r="M72" s="5"/>
      <c r="N72" s="5"/>
      <c r="O72" s="5"/>
      <c r="P72" s="5"/>
      <c r="Q72" s="5"/>
      <c r="R72" s="100"/>
      <c r="S72" s="100"/>
      <c r="T72" s="100"/>
      <c r="W72" s="5"/>
      <c r="X72" s="5"/>
      <c r="Y72" s="100"/>
      <c r="Z72" s="100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</row>
    <row r="73" spans="1:39" hidden="1" x14ac:dyDescent="0.2">
      <c r="A73" s="7" t="s">
        <v>82</v>
      </c>
      <c r="B73" s="5" t="s">
        <v>146</v>
      </c>
      <c r="C73" s="7" t="s">
        <v>3</v>
      </c>
      <c r="D73" s="8">
        <v>25</v>
      </c>
      <c r="E73" s="8"/>
      <c r="F73" s="8">
        <v>50135</v>
      </c>
      <c r="G73" s="23">
        <v>78000</v>
      </c>
      <c r="H73" s="23">
        <v>43165</v>
      </c>
      <c r="I73" s="23">
        <f t="shared" si="3"/>
        <v>57100</v>
      </c>
      <c r="J73" s="23">
        <f t="shared" ref="J73:J83" si="4">D73*I73</f>
        <v>1427500</v>
      </c>
      <c r="K73" s="54"/>
      <c r="L73" s="54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</row>
    <row r="74" spans="1:39" hidden="1" x14ac:dyDescent="0.2">
      <c r="A74" s="7" t="s">
        <v>227</v>
      </c>
      <c r="B74" s="6" t="s">
        <v>35</v>
      </c>
      <c r="C74" s="7" t="s">
        <v>4</v>
      </c>
      <c r="D74" s="8">
        <v>23</v>
      </c>
      <c r="E74" s="8"/>
      <c r="F74" s="8">
        <v>119088</v>
      </c>
      <c r="G74" s="23">
        <v>70000</v>
      </c>
      <c r="H74" s="23">
        <v>95686</v>
      </c>
      <c r="I74" s="23">
        <f t="shared" si="3"/>
        <v>94924.666666666672</v>
      </c>
      <c r="J74" s="23">
        <f t="shared" si="4"/>
        <v>2183267.3333333335</v>
      </c>
      <c r="K74" s="54"/>
      <c r="L74" s="54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</row>
    <row r="75" spans="1:39" hidden="1" x14ac:dyDescent="0.2">
      <c r="A75" s="7" t="s">
        <v>365</v>
      </c>
      <c r="B75" s="5" t="s">
        <v>103</v>
      </c>
      <c r="C75" s="7" t="s">
        <v>4</v>
      </c>
      <c r="D75" s="8">
        <v>3</v>
      </c>
      <c r="E75" s="8"/>
      <c r="F75" s="8">
        <v>165840</v>
      </c>
      <c r="G75" s="23">
        <v>90000</v>
      </c>
      <c r="H75" s="23">
        <v>133190</v>
      </c>
      <c r="I75" s="23">
        <f t="shared" si="3"/>
        <v>129676.66666666667</v>
      </c>
      <c r="J75" s="23">
        <f t="shared" si="4"/>
        <v>389030</v>
      </c>
      <c r="K75" s="54"/>
      <c r="L75" s="54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</row>
    <row r="76" spans="1:39" hidden="1" x14ac:dyDescent="0.2">
      <c r="A76" s="7" t="s">
        <v>366</v>
      </c>
      <c r="B76" s="6" t="s">
        <v>310</v>
      </c>
      <c r="C76" s="7" t="s">
        <v>4</v>
      </c>
      <c r="D76" s="8"/>
      <c r="E76" s="8"/>
      <c r="F76" s="8"/>
      <c r="G76" s="23"/>
      <c r="H76" s="23">
        <v>83775</v>
      </c>
      <c r="I76" s="23">
        <f>(F76+G76+H76)/1</f>
        <v>83775</v>
      </c>
      <c r="J76" s="23">
        <f t="shared" si="4"/>
        <v>0</v>
      </c>
      <c r="K76" s="54"/>
      <c r="L76" s="54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</row>
    <row r="77" spans="1:39" hidden="1" x14ac:dyDescent="0.2">
      <c r="A77" s="7" t="s">
        <v>367</v>
      </c>
      <c r="B77" s="6" t="s">
        <v>309</v>
      </c>
      <c r="C77" s="7" t="s">
        <v>4</v>
      </c>
      <c r="D77" s="8">
        <v>8</v>
      </c>
      <c r="E77" s="8"/>
      <c r="F77" s="8"/>
      <c r="G77" s="23"/>
      <c r="H77" s="23">
        <v>170695</v>
      </c>
      <c r="I77" s="23">
        <f>(F77+G77+H77)/1</f>
        <v>170695</v>
      </c>
      <c r="J77" s="23">
        <f t="shared" si="4"/>
        <v>1365560</v>
      </c>
      <c r="K77" s="54"/>
      <c r="L77" s="54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</row>
    <row r="78" spans="1:39" hidden="1" x14ac:dyDescent="0.2">
      <c r="A78" s="7" t="s">
        <v>368</v>
      </c>
      <c r="B78" s="6" t="s">
        <v>132</v>
      </c>
      <c r="C78" s="7" t="s">
        <v>4</v>
      </c>
      <c r="D78" s="8">
        <v>3</v>
      </c>
      <c r="E78" s="8"/>
      <c r="F78" s="8"/>
      <c r="G78" s="23">
        <v>35000</v>
      </c>
      <c r="H78" s="23">
        <v>62500</v>
      </c>
      <c r="I78" s="23">
        <f>(F78+G78+H78)/2</f>
        <v>48750</v>
      </c>
      <c r="J78" s="23">
        <f t="shared" si="4"/>
        <v>146250</v>
      </c>
      <c r="K78" s="54"/>
      <c r="L78" s="54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</row>
    <row r="79" spans="1:39" hidden="1" x14ac:dyDescent="0.2">
      <c r="A79" s="7" t="s">
        <v>369</v>
      </c>
      <c r="B79" s="6" t="s">
        <v>133</v>
      </c>
      <c r="C79" s="7" t="s">
        <v>4</v>
      </c>
      <c r="D79" s="8">
        <v>4</v>
      </c>
      <c r="E79" s="8"/>
      <c r="F79" s="8"/>
      <c r="G79" s="23">
        <v>35000</v>
      </c>
      <c r="H79" s="23">
        <v>62500</v>
      </c>
      <c r="I79" s="23">
        <f t="shared" ref="I79:I83" si="5">(F79+G79+H79)/2</f>
        <v>48750</v>
      </c>
      <c r="J79" s="23">
        <f t="shared" si="4"/>
        <v>195000</v>
      </c>
      <c r="K79" s="54"/>
      <c r="L79" s="54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</row>
    <row r="80" spans="1:39" hidden="1" x14ac:dyDescent="0.2">
      <c r="A80" s="7" t="s">
        <v>370</v>
      </c>
      <c r="B80" s="6" t="s">
        <v>134</v>
      </c>
      <c r="C80" s="7" t="s">
        <v>4</v>
      </c>
      <c r="D80" s="8">
        <v>1</v>
      </c>
      <c r="E80" s="8"/>
      <c r="F80" s="8"/>
      <c r="G80" s="23">
        <v>35000</v>
      </c>
      <c r="H80" s="23">
        <v>62500</v>
      </c>
      <c r="I80" s="23">
        <f t="shared" si="5"/>
        <v>48750</v>
      </c>
      <c r="J80" s="23">
        <f t="shared" si="4"/>
        <v>48750</v>
      </c>
      <c r="K80" s="54"/>
      <c r="L80" s="54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</row>
    <row r="81" spans="1:39" hidden="1" x14ac:dyDescent="0.2">
      <c r="A81" s="7" t="s">
        <v>371</v>
      </c>
      <c r="B81" s="6" t="s">
        <v>147</v>
      </c>
      <c r="C81" s="7" t="s">
        <v>4</v>
      </c>
      <c r="D81" s="8">
        <v>3</v>
      </c>
      <c r="E81" s="8"/>
      <c r="F81" s="8"/>
      <c r="G81" s="23">
        <v>175000</v>
      </c>
      <c r="H81" s="23">
        <v>287000</v>
      </c>
      <c r="I81" s="23">
        <f t="shared" si="5"/>
        <v>231000</v>
      </c>
      <c r="J81" s="23">
        <f t="shared" si="4"/>
        <v>693000</v>
      </c>
      <c r="K81" s="54"/>
      <c r="L81" s="54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</row>
    <row r="82" spans="1:39" hidden="1" x14ac:dyDescent="0.2">
      <c r="A82" s="7" t="s">
        <v>372</v>
      </c>
      <c r="B82" s="6" t="s">
        <v>135</v>
      </c>
      <c r="C82" s="7" t="s">
        <v>4</v>
      </c>
      <c r="D82" s="8">
        <v>1</v>
      </c>
      <c r="E82" s="8"/>
      <c r="F82" s="8"/>
      <c r="G82" s="23">
        <v>240000</v>
      </c>
      <c r="H82" s="23">
        <v>287000</v>
      </c>
      <c r="I82" s="23">
        <f t="shared" si="5"/>
        <v>263500</v>
      </c>
      <c r="J82" s="23">
        <f t="shared" si="4"/>
        <v>263500</v>
      </c>
      <c r="K82" s="54"/>
      <c r="L82" s="54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</row>
    <row r="83" spans="1:39" hidden="1" x14ac:dyDescent="0.2">
      <c r="A83" s="7" t="s">
        <v>373</v>
      </c>
      <c r="B83" s="6" t="s">
        <v>104</v>
      </c>
      <c r="C83" s="7" t="s">
        <v>4</v>
      </c>
      <c r="D83" s="8">
        <v>1</v>
      </c>
      <c r="E83" s="8"/>
      <c r="F83" s="8"/>
      <c r="G83" s="23">
        <v>470000</v>
      </c>
      <c r="H83" s="23">
        <v>305625</v>
      </c>
      <c r="I83" s="23">
        <f t="shared" si="5"/>
        <v>387812.5</v>
      </c>
      <c r="J83" s="23">
        <f t="shared" si="4"/>
        <v>387812.5</v>
      </c>
      <c r="K83" s="54"/>
      <c r="L83" s="54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</row>
    <row r="84" spans="1:39" ht="30" x14ac:dyDescent="0.2">
      <c r="A84" s="128">
        <v>17</v>
      </c>
      <c r="B84" s="129" t="s">
        <v>136</v>
      </c>
      <c r="C84" s="129"/>
      <c r="D84" s="129"/>
      <c r="E84" s="129"/>
      <c r="F84" s="129"/>
      <c r="G84" s="129"/>
      <c r="H84" s="129"/>
      <c r="I84" s="129"/>
      <c r="J84" s="129"/>
      <c r="K84" s="54"/>
      <c r="L84" s="54"/>
      <c r="M84" s="5"/>
      <c r="N84" s="5"/>
      <c r="O84" s="5"/>
      <c r="P84" s="5"/>
      <c r="Q84" s="5"/>
      <c r="R84" s="5"/>
      <c r="S84" s="5"/>
      <c r="T84" s="5"/>
      <c r="U84" s="5"/>
      <c r="V84" s="35"/>
      <c r="W84" s="175"/>
      <c r="X84" s="154"/>
      <c r="Y84" s="154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</row>
    <row r="85" spans="1:39" hidden="1" x14ac:dyDescent="0.2">
      <c r="A85" s="7" t="s">
        <v>83</v>
      </c>
      <c r="B85" s="6" t="s">
        <v>37</v>
      </c>
      <c r="C85" s="7" t="s">
        <v>4</v>
      </c>
      <c r="D85" s="8">
        <v>4</v>
      </c>
      <c r="E85" s="8"/>
      <c r="F85" s="8">
        <v>1125000</v>
      </c>
      <c r="G85" s="23">
        <v>375000</v>
      </c>
      <c r="H85" s="23"/>
      <c r="I85" s="23">
        <f t="shared" si="3"/>
        <v>500000</v>
      </c>
      <c r="J85" s="23">
        <f>D85*I85</f>
        <v>2000000</v>
      </c>
      <c r="K85" s="54"/>
      <c r="L85" s="54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</row>
    <row r="86" spans="1:39" hidden="1" x14ac:dyDescent="0.2">
      <c r="A86" s="7" t="s">
        <v>379</v>
      </c>
      <c r="B86" s="6" t="s">
        <v>38</v>
      </c>
      <c r="C86" s="7" t="s">
        <v>4</v>
      </c>
      <c r="D86" s="8">
        <v>7</v>
      </c>
      <c r="E86" s="8"/>
      <c r="F86" s="8"/>
      <c r="G86" s="23">
        <v>125000</v>
      </c>
      <c r="H86" s="23"/>
      <c r="I86" s="23">
        <f t="shared" si="3"/>
        <v>41666.666666666664</v>
      </c>
      <c r="J86" s="23">
        <f>D86*I86</f>
        <v>291666.66666666663</v>
      </c>
      <c r="K86" s="54"/>
      <c r="L86" s="54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</row>
    <row r="87" spans="1:39" ht="15" x14ac:dyDescent="0.2">
      <c r="A87" s="128">
        <v>18</v>
      </c>
      <c r="B87" s="129" t="s">
        <v>39</v>
      </c>
      <c r="C87" s="30"/>
      <c r="D87" s="28"/>
      <c r="E87" s="28"/>
      <c r="F87" s="28"/>
      <c r="G87" s="33"/>
      <c r="H87" s="33"/>
      <c r="I87" s="33"/>
      <c r="J87" s="33"/>
      <c r="K87" s="105"/>
      <c r="L87" s="54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100"/>
      <c r="AB87" s="5"/>
      <c r="AE87" s="5"/>
      <c r="AG87" s="108"/>
      <c r="AH87" s="5"/>
      <c r="AI87" s="5"/>
      <c r="AJ87" s="5"/>
      <c r="AK87" s="5"/>
      <c r="AL87" s="5"/>
      <c r="AM87" s="5"/>
    </row>
    <row r="88" spans="1:39" hidden="1" x14ac:dyDescent="0.2">
      <c r="A88" s="30" t="s">
        <v>228</v>
      </c>
      <c r="B88" s="31" t="s">
        <v>40</v>
      </c>
      <c r="C88" s="30" t="s">
        <v>2</v>
      </c>
      <c r="D88" s="28">
        <v>1</v>
      </c>
      <c r="E88" s="28"/>
      <c r="F88" s="28">
        <v>500000</v>
      </c>
      <c r="G88" s="33">
        <v>750000</v>
      </c>
      <c r="H88" s="33">
        <v>1462500</v>
      </c>
      <c r="I88" s="33">
        <f t="shared" si="3"/>
        <v>904166.66666666663</v>
      </c>
      <c r="J88" s="33">
        <f>D88*I88</f>
        <v>904166.66666666663</v>
      </c>
      <c r="K88" s="105"/>
      <c r="L88" s="54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</row>
    <row r="89" spans="1:39" s="15" customFormat="1" ht="12.75" x14ac:dyDescent="0.2">
      <c r="A89" s="201" t="s">
        <v>5</v>
      </c>
      <c r="B89" s="201"/>
      <c r="C89" s="201"/>
      <c r="D89" s="201"/>
      <c r="E89" s="201"/>
      <c r="F89" s="201"/>
      <c r="G89" s="201"/>
      <c r="H89" s="65"/>
      <c r="I89" s="65"/>
      <c r="J89" s="107"/>
      <c r="K89" s="155"/>
      <c r="L89" s="144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</row>
  </sheetData>
  <sheetProtection selectLockedCells="1" selectUnlockedCells="1"/>
  <mergeCells count="8">
    <mergeCell ref="A1:N1"/>
    <mergeCell ref="A6:B6"/>
    <mergeCell ref="A89:G89"/>
    <mergeCell ref="A2:J2"/>
    <mergeCell ref="A7:A8"/>
    <mergeCell ref="B7:B8"/>
    <mergeCell ref="C6:AM6"/>
    <mergeCell ref="C7:AM7"/>
  </mergeCells>
  <printOptions horizontalCentered="1"/>
  <pageMargins left="0.59055118110236227" right="0.59055118110236227" top="0.98425196850393704" bottom="0.59055118110236227" header="0.19685039370078741" footer="0.39370078740157483"/>
  <pageSetup paperSize="9" fitToHeight="0" orientation="landscape" useFirstPageNumber="1" verticalDpi="300" r:id="rId1"/>
  <headerFooter alignWithMargins="0">
    <oddHeader>&amp;L&amp;G</oddHeader>
    <oddFooter>&amp;C&amp;"Times New Roman,Normal"&amp;12Página 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3"/>
  <sheetViews>
    <sheetView zoomScaleSheetLayoutView="95" workbookViewId="0">
      <selection sqref="A1:AN10"/>
    </sheetView>
  </sheetViews>
  <sheetFormatPr baseColWidth="10" defaultColWidth="11.5703125" defaultRowHeight="12" x14ac:dyDescent="0.2"/>
  <cols>
    <col min="1" max="1" width="6.7109375" style="2" customWidth="1"/>
    <col min="2" max="2" width="42.7109375" style="2" customWidth="1"/>
    <col min="3" max="5" width="2.7109375" style="19" customWidth="1"/>
    <col min="6" max="40" width="2.7109375" style="2" customWidth="1"/>
    <col min="41" max="16384" width="11.5703125" style="2"/>
  </cols>
  <sheetData>
    <row r="1" spans="1:40" ht="18.75" x14ac:dyDescent="0.2">
      <c r="A1" s="176"/>
      <c r="B1" s="176"/>
      <c r="C1" s="176"/>
      <c r="D1" s="176"/>
      <c r="E1" s="176"/>
      <c r="F1" s="176"/>
    </row>
    <row r="2" spans="1:40" s="13" customFormat="1" ht="15.75" x14ac:dyDescent="0.2">
      <c r="A2" s="178" t="s">
        <v>89</v>
      </c>
      <c r="B2" s="178"/>
      <c r="C2" s="178"/>
      <c r="D2" s="178"/>
      <c r="E2" s="178"/>
      <c r="F2" s="178"/>
      <c r="G2" s="12"/>
      <c r="H2" s="12"/>
    </row>
    <row r="3" spans="1:40" s="13" customFormat="1" ht="12.75" x14ac:dyDescent="0.2">
      <c r="A3" s="17" t="s">
        <v>91</v>
      </c>
      <c r="B3" s="17" t="s">
        <v>403</v>
      </c>
      <c r="C3" s="17"/>
      <c r="D3" s="17"/>
      <c r="E3" s="17"/>
      <c r="F3" s="17"/>
      <c r="G3" s="12"/>
      <c r="H3" s="12"/>
    </row>
    <row r="4" spans="1:40" s="13" customFormat="1" ht="12.75" x14ac:dyDescent="0.2">
      <c r="A4" s="17" t="s">
        <v>90</v>
      </c>
      <c r="B4" s="17"/>
      <c r="C4" s="17"/>
      <c r="D4" s="17"/>
      <c r="E4" s="17"/>
      <c r="F4" s="17"/>
      <c r="G4" s="12"/>
      <c r="H4" s="12"/>
    </row>
    <row r="5" spans="1:40" s="13" customFormat="1" ht="15" x14ac:dyDescent="0.2">
      <c r="A5" s="17" t="s">
        <v>92</v>
      </c>
      <c r="B5" s="27"/>
      <c r="C5" s="17"/>
      <c r="D5" s="17"/>
      <c r="E5" s="17"/>
      <c r="F5" s="17"/>
      <c r="G5" s="12"/>
      <c r="H5" s="12"/>
    </row>
    <row r="6" spans="1:40" s="13" customFormat="1" ht="24.95" customHeight="1" x14ac:dyDescent="0.2">
      <c r="A6" s="179" t="s">
        <v>322</v>
      </c>
      <c r="B6" s="179"/>
      <c r="C6" s="184" t="s">
        <v>398</v>
      </c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6"/>
    </row>
    <row r="7" spans="1:40" ht="12" customHeight="1" x14ac:dyDescent="0.2">
      <c r="A7" s="202" t="s">
        <v>0</v>
      </c>
      <c r="B7" s="202" t="s">
        <v>395</v>
      </c>
      <c r="C7" s="204" t="s">
        <v>399</v>
      </c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5"/>
      <c r="AK7" s="205"/>
      <c r="AL7" s="205"/>
      <c r="AM7" s="205"/>
      <c r="AN7" s="206"/>
    </row>
    <row r="8" spans="1:40" x14ac:dyDescent="0.2">
      <c r="A8" s="203"/>
      <c r="B8" s="203"/>
      <c r="C8" s="156">
        <v>1</v>
      </c>
      <c r="D8" s="4">
        <v>2</v>
      </c>
      <c r="E8" s="4">
        <v>3</v>
      </c>
      <c r="F8" s="4">
        <v>4</v>
      </c>
      <c r="G8" s="160">
        <v>5</v>
      </c>
      <c r="H8" s="160">
        <v>6</v>
      </c>
      <c r="I8" s="148">
        <v>7</v>
      </c>
      <c r="J8" s="148">
        <v>8</v>
      </c>
      <c r="K8" s="148">
        <v>9</v>
      </c>
      <c r="L8" s="148">
        <v>10</v>
      </c>
      <c r="M8" s="148">
        <v>11</v>
      </c>
      <c r="N8" s="148">
        <v>12</v>
      </c>
      <c r="O8" s="148">
        <v>13</v>
      </c>
      <c r="P8" s="148">
        <v>14</v>
      </c>
      <c r="Q8" s="148">
        <v>15</v>
      </c>
      <c r="R8" s="148">
        <v>16</v>
      </c>
      <c r="S8" s="148">
        <v>17</v>
      </c>
      <c r="T8" s="148">
        <v>18</v>
      </c>
      <c r="U8" s="148">
        <v>19</v>
      </c>
      <c r="V8" s="148">
        <v>20</v>
      </c>
      <c r="W8" s="148">
        <v>21</v>
      </c>
      <c r="X8" s="148">
        <v>22</v>
      </c>
      <c r="Y8" s="148">
        <v>23</v>
      </c>
      <c r="Z8" s="148">
        <v>24</v>
      </c>
      <c r="AA8" s="148">
        <v>25</v>
      </c>
      <c r="AB8" s="148">
        <v>26</v>
      </c>
      <c r="AC8" s="148">
        <v>27</v>
      </c>
      <c r="AD8" s="148">
        <v>28</v>
      </c>
      <c r="AE8" s="148">
        <v>29</v>
      </c>
      <c r="AF8" s="148">
        <v>30</v>
      </c>
      <c r="AG8" s="148">
        <v>31</v>
      </c>
      <c r="AH8" s="148">
        <v>32</v>
      </c>
      <c r="AI8" s="148">
        <v>33</v>
      </c>
      <c r="AJ8" s="148">
        <v>34</v>
      </c>
      <c r="AK8" s="148">
        <v>35</v>
      </c>
      <c r="AL8" s="148">
        <v>36</v>
      </c>
      <c r="AM8" s="148">
        <v>37</v>
      </c>
      <c r="AN8" s="148">
        <v>38</v>
      </c>
    </row>
    <row r="9" spans="1:40" ht="12.75" x14ac:dyDescent="0.2">
      <c r="A9" s="98">
        <v>1</v>
      </c>
      <c r="B9" s="80" t="s">
        <v>148</v>
      </c>
      <c r="C9" s="125"/>
      <c r="D9" s="158"/>
      <c r="E9" s="159"/>
      <c r="F9" s="159"/>
      <c r="G9" s="105"/>
      <c r="H9" s="54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108"/>
      <c r="AC9" s="108"/>
      <c r="AD9" s="108"/>
      <c r="AE9" s="108"/>
      <c r="AF9" s="108"/>
      <c r="AG9" s="5"/>
      <c r="AH9" s="5"/>
      <c r="AI9" s="5"/>
      <c r="AJ9" s="5"/>
      <c r="AK9" s="5"/>
      <c r="AL9" s="5"/>
      <c r="AM9" s="5"/>
      <c r="AN9" s="5"/>
    </row>
    <row r="10" spans="1:40" ht="27.75" customHeight="1" x14ac:dyDescent="0.2">
      <c r="A10" s="7" t="s">
        <v>41</v>
      </c>
      <c r="B10" s="6" t="s">
        <v>105</v>
      </c>
      <c r="C10" s="157"/>
      <c r="D10" s="8"/>
      <c r="E10" s="23"/>
      <c r="F10" s="23"/>
      <c r="G10" s="54"/>
      <c r="H10" s="54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100"/>
      <c r="X10" s="100"/>
      <c r="Y10" s="100"/>
      <c r="Z10" s="100"/>
      <c r="AA10" s="100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</row>
    <row r="11" spans="1:40" s="15" customFormat="1" ht="12.75" x14ac:dyDescent="0.2">
      <c r="A11" s="207"/>
      <c r="B11" s="207"/>
      <c r="C11" s="207"/>
      <c r="D11" s="207"/>
      <c r="E11" s="207"/>
      <c r="F11" s="161"/>
      <c r="G11" s="14"/>
      <c r="H11" s="14"/>
    </row>
    <row r="13" spans="1:40" ht="12.75" x14ac:dyDescent="0.2">
      <c r="A13" s="16"/>
    </row>
  </sheetData>
  <sheetProtection selectLockedCells="1" selectUnlockedCells="1"/>
  <mergeCells count="8">
    <mergeCell ref="A11:E11"/>
    <mergeCell ref="A1:F1"/>
    <mergeCell ref="A2:F2"/>
    <mergeCell ref="A6:B6"/>
    <mergeCell ref="B7:B8"/>
    <mergeCell ref="A7:A8"/>
    <mergeCell ref="C6:AN6"/>
    <mergeCell ref="C7:AN7"/>
  </mergeCells>
  <printOptions horizontalCentered="1"/>
  <pageMargins left="0.59055118110236227" right="0.59055118110236227" top="0.98425196850393704" bottom="0.59055118110236227" header="0.19685039370078741" footer="0.39370078740157483"/>
  <pageSetup paperSize="9" fitToHeight="0" orientation="landscape" useFirstPageNumber="1" verticalDpi="300" r:id="rId1"/>
  <headerFooter alignWithMargins="0">
    <oddHeader>&amp;L&amp;G&amp;R&amp;G</oddHeader>
    <oddFooter>&amp;C&amp;"Times New Roman,Normal"&amp;12Página 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2"/>
  <sheetViews>
    <sheetView zoomScaleSheetLayoutView="95" workbookViewId="0">
      <selection sqref="A1:AN28"/>
    </sheetView>
  </sheetViews>
  <sheetFormatPr baseColWidth="10" defaultColWidth="11.5703125" defaultRowHeight="12" x14ac:dyDescent="0.2"/>
  <cols>
    <col min="1" max="1" width="6.7109375" style="2" customWidth="1"/>
    <col min="2" max="2" width="40.5703125" style="2" customWidth="1"/>
    <col min="3" max="3" width="2.7109375" style="19" customWidth="1"/>
    <col min="4" max="4" width="3" style="19" customWidth="1"/>
    <col min="5" max="40" width="2.7109375" style="2" customWidth="1"/>
    <col min="41" max="16384" width="11.5703125" style="2"/>
  </cols>
  <sheetData>
    <row r="1" spans="1:40" ht="18.75" x14ac:dyDescent="0.2">
      <c r="A1" s="176"/>
      <c r="B1" s="176"/>
      <c r="C1" s="176"/>
      <c r="D1" s="176"/>
    </row>
    <row r="2" spans="1:40" s="13" customFormat="1" ht="15.75" x14ac:dyDescent="0.2">
      <c r="A2" s="197" t="s">
        <v>89</v>
      </c>
      <c r="B2" s="197"/>
      <c r="C2" s="197"/>
      <c r="D2" s="197"/>
      <c r="E2" s="12"/>
      <c r="F2" s="12"/>
    </row>
    <row r="3" spans="1:40" s="13" customFormat="1" ht="15.75" customHeight="1" x14ac:dyDescent="0.2">
      <c r="A3" s="17" t="s">
        <v>91</v>
      </c>
      <c r="B3" s="17" t="s">
        <v>405</v>
      </c>
      <c r="C3" s="17"/>
      <c r="D3" s="17"/>
      <c r="E3" s="12"/>
      <c r="F3" s="12"/>
    </row>
    <row r="4" spans="1:40" s="13" customFormat="1" ht="12.75" x14ac:dyDescent="0.2">
      <c r="A4" s="17" t="s">
        <v>90</v>
      </c>
      <c r="B4" s="17"/>
      <c r="C4" s="17"/>
      <c r="D4" s="17"/>
      <c r="E4" s="12"/>
      <c r="F4" s="12"/>
    </row>
    <row r="5" spans="1:40" s="13" customFormat="1" ht="12.75" x14ac:dyDescent="0.2">
      <c r="A5" s="17" t="s">
        <v>154</v>
      </c>
      <c r="B5" s="17"/>
      <c r="C5" s="17"/>
      <c r="D5" s="17"/>
      <c r="E5" s="12"/>
      <c r="F5" s="12"/>
    </row>
    <row r="6" spans="1:40" s="13" customFormat="1" ht="15" x14ac:dyDescent="0.2">
      <c r="A6" s="17" t="s">
        <v>92</v>
      </c>
      <c r="B6" s="27"/>
      <c r="C6" s="17"/>
      <c r="D6" s="17"/>
      <c r="E6" s="12"/>
      <c r="F6" s="12"/>
    </row>
    <row r="7" spans="1:40" s="13" customFormat="1" ht="36" customHeight="1" x14ac:dyDescent="0.2">
      <c r="A7" s="209" t="s">
        <v>400</v>
      </c>
      <c r="B7" s="209"/>
      <c r="C7" s="184" t="s">
        <v>398</v>
      </c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6"/>
    </row>
    <row r="8" spans="1:40" ht="16.5" customHeight="1" x14ac:dyDescent="0.2">
      <c r="A8" s="210" t="s">
        <v>0</v>
      </c>
      <c r="B8" s="210" t="s">
        <v>395</v>
      </c>
      <c r="C8" s="210" t="s">
        <v>397</v>
      </c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0"/>
      <c r="AK8" s="210"/>
      <c r="AL8" s="210"/>
      <c r="AM8" s="210"/>
      <c r="AN8" s="210"/>
    </row>
    <row r="9" spans="1:40" ht="15.75" customHeight="1" x14ac:dyDescent="0.2">
      <c r="A9" s="210"/>
      <c r="B9" s="210"/>
      <c r="C9" s="4">
        <v>1</v>
      </c>
      <c r="D9" s="4">
        <v>2</v>
      </c>
      <c r="E9" s="4">
        <v>3</v>
      </c>
      <c r="F9" s="4">
        <v>4</v>
      </c>
      <c r="G9" s="4">
        <v>5</v>
      </c>
      <c r="H9" s="4">
        <v>6</v>
      </c>
      <c r="I9" s="4">
        <v>7</v>
      </c>
      <c r="J9" s="4">
        <v>8</v>
      </c>
      <c r="K9" s="4">
        <v>9</v>
      </c>
      <c r="L9" s="4">
        <v>10</v>
      </c>
      <c r="M9" s="4">
        <v>11</v>
      </c>
      <c r="N9" s="4">
        <v>12</v>
      </c>
      <c r="O9" s="4">
        <v>13</v>
      </c>
      <c r="P9" s="4">
        <v>14</v>
      </c>
      <c r="Q9" s="4">
        <v>15</v>
      </c>
      <c r="R9" s="4">
        <v>16</v>
      </c>
      <c r="S9" s="4">
        <v>17</v>
      </c>
      <c r="T9" s="4">
        <v>18</v>
      </c>
      <c r="U9" s="4">
        <v>19</v>
      </c>
      <c r="V9" s="4">
        <v>20</v>
      </c>
      <c r="W9" s="4">
        <v>21</v>
      </c>
      <c r="X9" s="4">
        <v>22</v>
      </c>
      <c r="Y9" s="4">
        <v>23</v>
      </c>
      <c r="Z9" s="4">
        <v>24</v>
      </c>
      <c r="AA9" s="4">
        <v>25</v>
      </c>
      <c r="AB9" s="4">
        <v>26</v>
      </c>
      <c r="AC9" s="4">
        <v>27</v>
      </c>
      <c r="AD9" s="4">
        <v>28</v>
      </c>
      <c r="AE9" s="4">
        <v>29</v>
      </c>
      <c r="AF9" s="4">
        <v>30</v>
      </c>
      <c r="AG9" s="4">
        <v>31</v>
      </c>
      <c r="AH9" s="4">
        <v>32</v>
      </c>
      <c r="AI9" s="4">
        <v>33</v>
      </c>
      <c r="AJ9" s="4">
        <v>34</v>
      </c>
      <c r="AK9" s="4">
        <v>35</v>
      </c>
      <c r="AL9" s="148">
        <v>36</v>
      </c>
      <c r="AM9" s="148">
        <v>37</v>
      </c>
      <c r="AN9" s="148">
        <v>38</v>
      </c>
    </row>
    <row r="10" spans="1:40" ht="15" x14ac:dyDescent="0.2">
      <c r="A10" s="42">
        <v>1</v>
      </c>
      <c r="B10" s="129" t="s">
        <v>115</v>
      </c>
      <c r="C10" s="30"/>
      <c r="D10" s="28"/>
      <c r="E10" s="105"/>
      <c r="F10" s="105"/>
      <c r="G10" s="35"/>
      <c r="H10" s="35"/>
      <c r="I10" s="35"/>
      <c r="J10" s="5"/>
      <c r="K10" s="5"/>
      <c r="L10" s="5"/>
      <c r="M10" s="5"/>
      <c r="N10" s="5"/>
      <c r="O10" s="5"/>
      <c r="P10" s="5"/>
      <c r="Q10" s="108"/>
      <c r="R10" s="100"/>
      <c r="S10" s="5"/>
      <c r="T10" s="5"/>
      <c r="U10" s="5"/>
      <c r="V10" s="5"/>
      <c r="W10" s="5"/>
      <c r="X10" s="5"/>
      <c r="Y10" s="5"/>
      <c r="Z10" s="5"/>
      <c r="AA10" s="5"/>
      <c r="AB10" s="5"/>
      <c r="AC10" s="108"/>
      <c r="AD10" s="108"/>
      <c r="AE10" s="108"/>
      <c r="AF10" s="108"/>
      <c r="AG10" s="5"/>
      <c r="AH10" s="5"/>
      <c r="AI10" s="5"/>
      <c r="AJ10" s="5"/>
      <c r="AK10" s="5"/>
      <c r="AL10" s="5"/>
      <c r="AM10" s="5"/>
      <c r="AN10" s="5"/>
    </row>
    <row r="11" spans="1:40" hidden="1" x14ac:dyDescent="0.2">
      <c r="A11" s="7" t="s">
        <v>41</v>
      </c>
      <c r="B11" s="31" t="s">
        <v>149</v>
      </c>
      <c r="C11" s="30" t="s">
        <v>84</v>
      </c>
      <c r="D11" s="28">
        <v>215</v>
      </c>
      <c r="E11" s="28">
        <v>2125</v>
      </c>
      <c r="F11" s="33">
        <v>3200</v>
      </c>
      <c r="G11" s="33">
        <v>7500</v>
      </c>
      <c r="H11" s="33">
        <f>(E11+F11+G11)/3</f>
        <v>4275</v>
      </c>
      <c r="I11" s="33">
        <f>D11*H11</f>
        <v>919125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108"/>
      <c r="AD11" s="108"/>
      <c r="AE11" s="108"/>
      <c r="AF11" s="108"/>
      <c r="AG11" s="5"/>
      <c r="AH11" s="5"/>
      <c r="AI11" s="5"/>
      <c r="AJ11" s="5"/>
      <c r="AK11" s="5"/>
      <c r="AL11" s="5"/>
      <c r="AM11" s="5"/>
      <c r="AN11" s="5"/>
    </row>
    <row r="12" spans="1:40" hidden="1" x14ac:dyDescent="0.2">
      <c r="A12" s="7" t="s">
        <v>42</v>
      </c>
      <c r="B12" s="31" t="s">
        <v>312</v>
      </c>
      <c r="C12" s="30" t="s">
        <v>84</v>
      </c>
      <c r="D12" s="28">
        <v>215</v>
      </c>
      <c r="E12" s="28">
        <v>6250</v>
      </c>
      <c r="F12" s="33">
        <v>3000</v>
      </c>
      <c r="G12" s="33">
        <v>3750</v>
      </c>
      <c r="H12" s="33">
        <f>(E12+F12+G12)/3</f>
        <v>4333.333333333333</v>
      </c>
      <c r="I12" s="33">
        <f>D12*H12</f>
        <v>931666.66666666663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108"/>
      <c r="AD12" s="108"/>
      <c r="AE12" s="108"/>
      <c r="AF12" s="108"/>
      <c r="AG12" s="5"/>
      <c r="AH12" s="5"/>
      <c r="AI12" s="5"/>
      <c r="AJ12" s="5"/>
      <c r="AK12" s="5"/>
      <c r="AL12" s="5"/>
      <c r="AM12" s="5"/>
      <c r="AN12" s="5"/>
    </row>
    <row r="13" spans="1:40" ht="15" x14ac:dyDescent="0.2">
      <c r="A13" s="42">
        <v>2</v>
      </c>
      <c r="B13" s="151" t="s">
        <v>120</v>
      </c>
      <c r="C13" s="115"/>
      <c r="D13" s="28"/>
      <c r="E13" s="105"/>
      <c r="F13" s="105"/>
      <c r="G13" s="35"/>
      <c r="H13" s="35"/>
      <c r="I13" s="35"/>
      <c r="J13" s="5"/>
      <c r="K13" s="5"/>
      <c r="L13" s="5"/>
      <c r="M13" s="5"/>
      <c r="N13" s="5"/>
      <c r="O13" s="5"/>
      <c r="P13" s="5"/>
      <c r="Q13" s="5"/>
      <c r="R13" s="5"/>
      <c r="S13" s="100"/>
      <c r="T13" s="100"/>
      <c r="U13" s="100"/>
      <c r="V13" s="100"/>
      <c r="W13" s="100"/>
      <c r="X13" s="5"/>
      <c r="Y13" s="5"/>
      <c r="Z13" s="5"/>
      <c r="AA13" s="5"/>
      <c r="AB13" s="5"/>
      <c r="AC13" s="108"/>
      <c r="AD13" s="108"/>
      <c r="AE13" s="108"/>
      <c r="AF13" s="108"/>
      <c r="AG13" s="5"/>
      <c r="AH13" s="5"/>
      <c r="AI13" s="5"/>
      <c r="AJ13" s="5"/>
      <c r="AK13" s="5"/>
      <c r="AL13" s="5"/>
      <c r="AM13" s="5"/>
      <c r="AN13" s="5"/>
    </row>
    <row r="14" spans="1:40" ht="24" hidden="1" x14ac:dyDescent="0.2">
      <c r="A14" s="7" t="s">
        <v>209</v>
      </c>
      <c r="B14" s="6" t="s">
        <v>313</v>
      </c>
      <c r="C14" s="7" t="s">
        <v>84</v>
      </c>
      <c r="D14" s="8">
        <v>215</v>
      </c>
      <c r="E14" s="55">
        <v>164944</v>
      </c>
      <c r="F14" s="55"/>
      <c r="G14" s="56">
        <v>165995</v>
      </c>
      <c r="H14" s="23">
        <f>(E14+F14+G14)/2</f>
        <v>165469.5</v>
      </c>
      <c r="I14" s="23">
        <f>D14*H14</f>
        <v>35575942.5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108"/>
      <c r="AD14" s="108"/>
      <c r="AE14" s="108"/>
      <c r="AF14" s="108"/>
      <c r="AG14" s="5"/>
      <c r="AH14" s="5"/>
      <c r="AI14" s="5"/>
      <c r="AJ14" s="5"/>
      <c r="AK14" s="5"/>
      <c r="AL14" s="5"/>
      <c r="AM14" s="5"/>
      <c r="AN14" s="5"/>
    </row>
    <row r="15" spans="1:40" hidden="1" x14ac:dyDescent="0.2">
      <c r="A15" s="7" t="s">
        <v>192</v>
      </c>
      <c r="B15" s="18" t="s">
        <v>316</v>
      </c>
      <c r="C15" s="20" t="s">
        <v>85</v>
      </c>
      <c r="D15" s="8">
        <v>5</v>
      </c>
      <c r="E15" s="55">
        <v>2061800</v>
      </c>
      <c r="F15" s="55">
        <v>1650000</v>
      </c>
      <c r="G15" s="56">
        <v>2074910</v>
      </c>
      <c r="H15" s="23">
        <f t="shared" ref="H15:H26" si="0">(E15+F15+G15)/3</f>
        <v>1928903.3333333333</v>
      </c>
      <c r="I15" s="23">
        <f t="shared" ref="I15:I29" si="1">D15*H15</f>
        <v>9644516.666666666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108"/>
      <c r="AD15" s="108"/>
      <c r="AE15" s="108"/>
      <c r="AF15" s="108"/>
      <c r="AG15" s="5"/>
      <c r="AH15" s="5"/>
      <c r="AI15" s="5"/>
      <c r="AJ15" s="5"/>
      <c r="AK15" s="5"/>
      <c r="AL15" s="5"/>
      <c r="AM15" s="5"/>
      <c r="AN15" s="5"/>
    </row>
    <row r="16" spans="1:40" ht="15" x14ac:dyDescent="0.2">
      <c r="A16" s="42">
        <v>3</v>
      </c>
      <c r="B16" s="129" t="s">
        <v>26</v>
      </c>
      <c r="C16" s="30"/>
      <c r="D16" s="28"/>
      <c r="E16" s="162"/>
      <c r="F16" s="162"/>
      <c r="G16" s="163"/>
      <c r="H16" s="33"/>
      <c r="I16" s="33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100"/>
      <c r="X16" s="100"/>
      <c r="Y16" s="5"/>
      <c r="Z16" s="5"/>
      <c r="AA16" s="5"/>
      <c r="AB16" s="5"/>
      <c r="AC16" s="108"/>
      <c r="AD16" s="108"/>
      <c r="AE16" s="108"/>
      <c r="AF16" s="108"/>
      <c r="AG16" s="5"/>
      <c r="AH16" s="5"/>
      <c r="AI16" s="5"/>
      <c r="AJ16" s="5"/>
      <c r="AK16" s="5"/>
      <c r="AL16" s="5"/>
      <c r="AM16" s="5"/>
      <c r="AN16" s="5"/>
    </row>
    <row r="17" spans="1:40" hidden="1" x14ac:dyDescent="0.2">
      <c r="A17" s="7" t="s">
        <v>197</v>
      </c>
      <c r="B17" s="6" t="s">
        <v>317</v>
      </c>
      <c r="C17" s="7" t="s">
        <v>3</v>
      </c>
      <c r="D17" s="8">
        <v>20</v>
      </c>
      <c r="E17" s="55">
        <v>20209</v>
      </c>
      <c r="F17" s="55">
        <v>15000</v>
      </c>
      <c r="G17" s="56">
        <v>24800</v>
      </c>
      <c r="H17" s="23">
        <f t="shared" si="0"/>
        <v>20003</v>
      </c>
      <c r="I17" s="23">
        <f t="shared" si="1"/>
        <v>400060</v>
      </c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108"/>
      <c r="AD17" s="108"/>
      <c r="AE17" s="108"/>
      <c r="AF17" s="108"/>
      <c r="AG17" s="5"/>
      <c r="AH17" s="5"/>
      <c r="AI17" s="5"/>
      <c r="AJ17" s="5"/>
      <c r="AK17" s="5"/>
      <c r="AL17" s="5"/>
      <c r="AM17" s="5"/>
      <c r="AN17" s="5"/>
    </row>
    <row r="18" spans="1:40" hidden="1" x14ac:dyDescent="0.2">
      <c r="A18" s="7" t="s">
        <v>229</v>
      </c>
      <c r="B18" s="18" t="s">
        <v>106</v>
      </c>
      <c r="C18" s="20" t="s">
        <v>4</v>
      </c>
      <c r="D18" s="8">
        <v>1</v>
      </c>
      <c r="E18" s="55">
        <v>180000</v>
      </c>
      <c r="F18" s="55">
        <v>110000</v>
      </c>
      <c r="G18" s="56">
        <v>124000</v>
      </c>
      <c r="H18" s="23">
        <f t="shared" si="0"/>
        <v>138000</v>
      </c>
      <c r="I18" s="23">
        <f t="shared" si="1"/>
        <v>138000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108"/>
      <c r="AD18" s="108"/>
      <c r="AE18" s="108"/>
      <c r="AF18" s="108"/>
      <c r="AG18" s="5"/>
      <c r="AH18" s="5"/>
      <c r="AI18" s="5"/>
      <c r="AJ18" s="5"/>
      <c r="AK18" s="5"/>
      <c r="AL18" s="5"/>
      <c r="AM18" s="5"/>
      <c r="AN18" s="5"/>
    </row>
    <row r="19" spans="1:40" hidden="1" x14ac:dyDescent="0.2">
      <c r="A19" s="7" t="s">
        <v>230</v>
      </c>
      <c r="B19" s="6" t="s">
        <v>107</v>
      </c>
      <c r="C19" s="7" t="s">
        <v>4</v>
      </c>
      <c r="D19" s="8">
        <v>3</v>
      </c>
      <c r="E19" s="55">
        <v>165000</v>
      </c>
      <c r="F19" s="55">
        <v>70000</v>
      </c>
      <c r="G19" s="56">
        <v>122441</v>
      </c>
      <c r="H19" s="23">
        <f t="shared" si="0"/>
        <v>119147</v>
      </c>
      <c r="I19" s="23">
        <f t="shared" si="1"/>
        <v>357441</v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108"/>
      <c r="AD19" s="108"/>
      <c r="AE19" s="108"/>
      <c r="AF19" s="108"/>
      <c r="AG19" s="5"/>
      <c r="AH19" s="5"/>
      <c r="AI19" s="5"/>
      <c r="AJ19" s="5"/>
      <c r="AK19" s="5"/>
      <c r="AL19" s="5"/>
      <c r="AM19" s="5"/>
      <c r="AN19" s="5"/>
    </row>
    <row r="20" spans="1:40" hidden="1" x14ac:dyDescent="0.2">
      <c r="A20" s="7" t="s">
        <v>384</v>
      </c>
      <c r="B20" s="6" t="s">
        <v>108</v>
      </c>
      <c r="C20" s="7" t="s">
        <v>4</v>
      </c>
      <c r="D20" s="8">
        <v>1</v>
      </c>
      <c r="E20" s="55">
        <v>156944</v>
      </c>
      <c r="F20" s="55">
        <v>140000</v>
      </c>
      <c r="G20" s="56">
        <v>179560</v>
      </c>
      <c r="H20" s="23">
        <f t="shared" si="0"/>
        <v>158834.66666666666</v>
      </c>
      <c r="I20" s="23">
        <f t="shared" si="1"/>
        <v>158834.66666666666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108"/>
      <c r="AD20" s="108"/>
      <c r="AE20" s="108"/>
      <c r="AF20" s="108"/>
      <c r="AG20" s="5"/>
      <c r="AH20" s="5"/>
      <c r="AI20" s="5"/>
      <c r="AJ20" s="5"/>
      <c r="AK20" s="5"/>
      <c r="AL20" s="5"/>
      <c r="AM20" s="5"/>
      <c r="AN20" s="5"/>
    </row>
    <row r="21" spans="1:40" ht="15" x14ac:dyDescent="0.2">
      <c r="A21" s="42">
        <v>4</v>
      </c>
      <c r="B21" s="151" t="s">
        <v>19</v>
      </c>
      <c r="C21" s="115"/>
      <c r="D21" s="28"/>
      <c r="E21" s="162"/>
      <c r="F21" s="162"/>
      <c r="G21" s="163"/>
      <c r="H21" s="33"/>
      <c r="I21" s="33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100"/>
      <c r="X21" s="100"/>
      <c r="Y21" s="100"/>
      <c r="Z21" s="100"/>
      <c r="AA21" s="5"/>
      <c r="AB21" s="5"/>
      <c r="AC21" s="108"/>
      <c r="AD21" s="108"/>
      <c r="AE21" s="108"/>
      <c r="AF21" s="108"/>
      <c r="AG21" s="5"/>
      <c r="AH21" s="5"/>
      <c r="AI21" s="5"/>
      <c r="AJ21" s="5"/>
      <c r="AK21" s="5"/>
      <c r="AL21" s="5"/>
      <c r="AM21" s="5"/>
      <c r="AN21" s="5"/>
    </row>
    <row r="22" spans="1:40" ht="38.25" hidden="1" x14ac:dyDescent="0.2">
      <c r="A22" s="7" t="s">
        <v>180</v>
      </c>
      <c r="B22" s="41" t="s">
        <v>308</v>
      </c>
      <c r="C22" s="7" t="s">
        <v>3</v>
      </c>
      <c r="D22" s="8">
        <v>24</v>
      </c>
      <c r="E22" s="55">
        <v>137035</v>
      </c>
      <c r="F22" s="55"/>
      <c r="G22" s="56">
        <v>131891</v>
      </c>
      <c r="H22" s="23">
        <f>(E22+F22+G22)/2</f>
        <v>134463</v>
      </c>
      <c r="I22" s="23">
        <f t="shared" si="1"/>
        <v>3227112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108"/>
      <c r="AD22" s="108"/>
      <c r="AE22" s="108"/>
      <c r="AF22" s="108"/>
      <c r="AG22" s="5"/>
      <c r="AH22" s="5"/>
      <c r="AI22" s="5"/>
      <c r="AJ22" s="5"/>
      <c r="AK22" s="5"/>
      <c r="AL22" s="5"/>
      <c r="AM22" s="5"/>
      <c r="AN22" s="5"/>
    </row>
    <row r="23" spans="1:40" ht="15" x14ac:dyDescent="0.2">
      <c r="A23" s="57">
        <v>5</v>
      </c>
      <c r="B23" s="129" t="s">
        <v>131</v>
      </c>
      <c r="C23" s="30"/>
      <c r="D23" s="28"/>
      <c r="E23" s="162"/>
      <c r="F23" s="162"/>
      <c r="G23" s="163"/>
      <c r="H23" s="33"/>
      <c r="I23" s="33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100"/>
      <c r="V23" s="100"/>
      <c r="W23" s="100"/>
      <c r="X23" s="5"/>
      <c r="Y23" s="5"/>
      <c r="Z23" s="5"/>
      <c r="AA23" s="5"/>
      <c r="AB23" s="5"/>
      <c r="AC23" s="108"/>
      <c r="AD23" s="108"/>
      <c r="AE23" s="108"/>
      <c r="AF23" s="108"/>
      <c r="AG23" s="5"/>
      <c r="AH23" s="5"/>
      <c r="AI23" s="5"/>
      <c r="AJ23" s="5"/>
      <c r="AK23" s="5"/>
      <c r="AL23" s="5"/>
      <c r="AM23" s="5"/>
      <c r="AN23" s="5"/>
    </row>
    <row r="24" spans="1:40" ht="36" hidden="1" x14ac:dyDescent="0.2">
      <c r="A24" s="7" t="s">
        <v>44</v>
      </c>
      <c r="B24" s="6" t="s">
        <v>150</v>
      </c>
      <c r="C24" s="7" t="s">
        <v>3</v>
      </c>
      <c r="D24" s="8">
        <v>12</v>
      </c>
      <c r="E24" s="55">
        <v>50135</v>
      </c>
      <c r="F24" s="55">
        <v>78000</v>
      </c>
      <c r="G24" s="56">
        <v>43165</v>
      </c>
      <c r="H24" s="23">
        <f t="shared" si="0"/>
        <v>57100</v>
      </c>
      <c r="I24" s="23">
        <f t="shared" si="1"/>
        <v>685200</v>
      </c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108"/>
      <c r="AD24" s="108"/>
      <c r="AE24" s="108"/>
      <c r="AF24" s="108"/>
      <c r="AG24" s="5"/>
      <c r="AH24" s="5"/>
      <c r="AI24" s="5"/>
      <c r="AJ24" s="5"/>
      <c r="AK24" s="5"/>
      <c r="AL24" s="5"/>
      <c r="AM24" s="5"/>
      <c r="AN24" s="5"/>
    </row>
    <row r="25" spans="1:40" ht="15" hidden="1" customHeight="1" x14ac:dyDescent="0.2">
      <c r="A25" s="7" t="s">
        <v>181</v>
      </c>
      <c r="B25" s="5" t="s">
        <v>109</v>
      </c>
      <c r="C25" s="7" t="s">
        <v>110</v>
      </c>
      <c r="D25" s="8">
        <v>8</v>
      </c>
      <c r="E25" s="55">
        <v>119088</v>
      </c>
      <c r="F25" s="55">
        <v>70000</v>
      </c>
      <c r="G25" s="56">
        <v>95686</v>
      </c>
      <c r="H25" s="23">
        <f t="shared" si="0"/>
        <v>94924.666666666672</v>
      </c>
      <c r="I25" s="23">
        <f t="shared" si="1"/>
        <v>759397.33333333337</v>
      </c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108"/>
      <c r="AD25" s="108"/>
      <c r="AE25" s="108"/>
      <c r="AF25" s="108"/>
      <c r="AG25" s="5"/>
      <c r="AH25" s="5"/>
      <c r="AI25" s="5"/>
      <c r="AJ25" s="5"/>
      <c r="AK25" s="5"/>
      <c r="AL25" s="5"/>
      <c r="AM25" s="5"/>
      <c r="AN25" s="5"/>
    </row>
    <row r="26" spans="1:40" ht="15" hidden="1" customHeight="1" x14ac:dyDescent="0.2">
      <c r="A26" s="7" t="s">
        <v>182</v>
      </c>
      <c r="B26" s="5" t="s">
        <v>178</v>
      </c>
      <c r="C26" s="7" t="s">
        <v>110</v>
      </c>
      <c r="D26" s="8">
        <v>2</v>
      </c>
      <c r="E26" s="55">
        <v>165840</v>
      </c>
      <c r="F26" s="55">
        <v>90000</v>
      </c>
      <c r="G26" s="56">
        <v>133190</v>
      </c>
      <c r="H26" s="23">
        <f t="shared" si="0"/>
        <v>129676.66666666667</v>
      </c>
      <c r="I26" s="23">
        <f t="shared" si="1"/>
        <v>259353.33333333334</v>
      </c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108"/>
      <c r="AD26" s="108"/>
      <c r="AE26" s="108"/>
      <c r="AF26" s="108"/>
      <c r="AG26" s="5"/>
      <c r="AH26" s="5"/>
      <c r="AI26" s="5"/>
      <c r="AJ26" s="5"/>
      <c r="AK26" s="5"/>
      <c r="AL26" s="5"/>
      <c r="AM26" s="5"/>
      <c r="AN26" s="5"/>
    </row>
    <row r="27" spans="1:40" ht="27.75" hidden="1" customHeight="1" x14ac:dyDescent="0.2">
      <c r="A27" s="7" t="s">
        <v>200</v>
      </c>
      <c r="B27" s="18" t="s">
        <v>318</v>
      </c>
      <c r="C27" s="20" t="s">
        <v>4</v>
      </c>
      <c r="D27" s="8">
        <v>6</v>
      </c>
      <c r="E27" s="55"/>
      <c r="F27" s="55"/>
      <c r="G27" s="56">
        <v>230366</v>
      </c>
      <c r="H27" s="23">
        <f>(E27+F27+G27)/1</f>
        <v>230366</v>
      </c>
      <c r="I27" s="23">
        <f t="shared" si="1"/>
        <v>1382196</v>
      </c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100"/>
      <c r="X27" s="100"/>
      <c r="Y27" s="100"/>
      <c r="Z27" s="5"/>
      <c r="AA27" s="5"/>
      <c r="AB27" s="5"/>
      <c r="AC27" s="108"/>
      <c r="AD27" s="108"/>
      <c r="AE27" s="108"/>
      <c r="AF27" s="108"/>
      <c r="AG27" s="5"/>
      <c r="AH27" s="5"/>
      <c r="AI27" s="5"/>
      <c r="AJ27" s="5"/>
      <c r="AK27" s="5"/>
      <c r="AL27" s="5"/>
      <c r="AM27" s="5"/>
      <c r="AN27" s="5"/>
    </row>
    <row r="28" spans="1:40" ht="15" x14ac:dyDescent="0.2">
      <c r="A28" s="42">
        <v>6</v>
      </c>
      <c r="B28" s="129" t="s">
        <v>39</v>
      </c>
      <c r="C28" s="30"/>
      <c r="D28" s="28"/>
      <c r="E28" s="162"/>
      <c r="F28" s="162"/>
      <c r="G28" s="163"/>
      <c r="H28" s="33"/>
      <c r="I28" s="33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100"/>
      <c r="AB28" s="108"/>
      <c r="AC28" s="108"/>
      <c r="AD28" s="108"/>
      <c r="AE28" s="108"/>
      <c r="AF28" s="108"/>
      <c r="AG28" s="5"/>
      <c r="AH28" s="5"/>
      <c r="AI28" s="5"/>
      <c r="AJ28" s="5"/>
      <c r="AK28" s="5"/>
      <c r="AL28" s="5"/>
      <c r="AM28" s="5"/>
      <c r="AN28" s="5"/>
    </row>
    <row r="29" spans="1:40" hidden="1" x14ac:dyDescent="0.2">
      <c r="A29" s="7" t="s">
        <v>183</v>
      </c>
      <c r="B29" s="18" t="s">
        <v>111</v>
      </c>
      <c r="C29" s="4" t="s">
        <v>112</v>
      </c>
      <c r="D29" s="26">
        <v>1</v>
      </c>
      <c r="E29" s="54">
        <v>645000</v>
      </c>
      <c r="F29" s="54">
        <v>750000</v>
      </c>
      <c r="G29" s="5">
        <v>1612500</v>
      </c>
      <c r="H29" s="23">
        <f>(E29+F29+G29)/3</f>
        <v>1002500</v>
      </c>
      <c r="I29" s="23">
        <f t="shared" si="1"/>
        <v>1002500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</row>
    <row r="30" spans="1:40" s="15" customFormat="1" ht="12.75" hidden="1" x14ac:dyDescent="0.2">
      <c r="A30" s="208" t="s">
        <v>5</v>
      </c>
      <c r="B30" s="208"/>
      <c r="C30" s="208"/>
      <c r="D30" s="208"/>
      <c r="E30" s="144"/>
      <c r="F30" s="144"/>
      <c r="G30" s="59"/>
      <c r="H30" s="59"/>
      <c r="I30" s="58">
        <f>SUM(I11:I29)</f>
        <v>55441345.166666664</v>
      </c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</row>
    <row r="32" spans="1:40" ht="12.75" x14ac:dyDescent="0.2">
      <c r="A32" s="16"/>
    </row>
  </sheetData>
  <sheetProtection selectLockedCells="1" selectUnlockedCells="1"/>
  <mergeCells count="8">
    <mergeCell ref="A30:D30"/>
    <mergeCell ref="A1:D1"/>
    <mergeCell ref="A2:D2"/>
    <mergeCell ref="A7:B7"/>
    <mergeCell ref="A8:A9"/>
    <mergeCell ref="B8:B9"/>
    <mergeCell ref="C7:AN7"/>
    <mergeCell ref="C8:AN8"/>
  </mergeCells>
  <printOptions horizontalCentered="1"/>
  <pageMargins left="0.59055118110236227" right="0.59055118110236227" top="0.98425196850393704" bottom="0.59055118110236227" header="0.19685039370078741" footer="0.39370078740157483"/>
  <pageSetup paperSize="9" scale="90" fitToHeight="0" orientation="landscape" useFirstPageNumber="1" verticalDpi="300" r:id="rId1"/>
  <headerFooter alignWithMargins="0">
    <oddHeader>&amp;L&amp;G&amp;R&amp;G</oddHeader>
    <oddFooter>&amp;C&amp;"Times New Roman,Normal"&amp;12Página 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N32"/>
  <sheetViews>
    <sheetView tabSelected="1" zoomScaleNormal="100" zoomScaleSheetLayoutView="95" workbookViewId="0">
      <selection activeCell="AO25" sqref="AO25"/>
    </sheetView>
  </sheetViews>
  <sheetFormatPr baseColWidth="10" defaultColWidth="11.5703125" defaultRowHeight="12" x14ac:dyDescent="0.2"/>
  <cols>
    <col min="1" max="1" width="6.7109375" style="2" customWidth="1"/>
    <col min="2" max="2" width="38" style="2" customWidth="1"/>
    <col min="3" max="4" width="2.7109375" style="29" customWidth="1"/>
    <col min="5" max="6" width="2.7109375" style="2" customWidth="1"/>
    <col min="7" max="7" width="2.7109375" style="3" customWidth="1"/>
    <col min="8" max="40" width="2.7109375" style="2" customWidth="1"/>
    <col min="41" max="16384" width="11.5703125" style="2"/>
  </cols>
  <sheetData>
    <row r="1" spans="1:40" x14ac:dyDescent="0.2">
      <c r="C1" s="2"/>
      <c r="G1" s="2"/>
      <c r="J1" s="3"/>
    </row>
    <row r="2" spans="1:40" s="13" customFormat="1" ht="18.75" x14ac:dyDescent="0.2">
      <c r="A2" s="176"/>
      <c r="B2" s="176"/>
      <c r="C2" s="176"/>
      <c r="D2" s="176"/>
      <c r="E2" s="176"/>
      <c r="F2" s="176"/>
      <c r="G2" s="176"/>
      <c r="H2" s="12"/>
    </row>
    <row r="3" spans="1:40" s="13" customFormat="1" ht="15.75" customHeight="1" x14ac:dyDescent="0.2">
      <c r="A3" s="178" t="s">
        <v>89</v>
      </c>
      <c r="B3" s="178"/>
      <c r="C3" s="178"/>
      <c r="D3" s="178"/>
      <c r="E3" s="178"/>
      <c r="F3" s="178"/>
      <c r="G3" s="178"/>
    </row>
    <row r="4" spans="1:40" s="13" customFormat="1" ht="15" customHeight="1" x14ac:dyDescent="0.2">
      <c r="A4" s="211" t="s">
        <v>407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</row>
    <row r="5" spans="1:40" s="13" customFormat="1" ht="12.75" x14ac:dyDescent="0.2">
      <c r="A5" s="17" t="s">
        <v>90</v>
      </c>
      <c r="B5" s="17"/>
      <c r="C5" s="17"/>
      <c r="D5" s="17"/>
    </row>
    <row r="6" spans="1:40" s="13" customFormat="1" ht="15.75" customHeight="1" x14ac:dyDescent="0.2">
      <c r="A6" s="17" t="s">
        <v>92</v>
      </c>
      <c r="B6" s="27"/>
      <c r="C6" s="17"/>
      <c r="D6" s="17"/>
    </row>
    <row r="7" spans="1:40" s="13" customFormat="1" ht="15.75" customHeight="1" x14ac:dyDescent="0.2">
      <c r="A7" s="191" t="s">
        <v>323</v>
      </c>
      <c r="B7" s="192"/>
      <c r="C7" s="184" t="s">
        <v>401</v>
      </c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6"/>
    </row>
    <row r="8" spans="1:40" s="13" customFormat="1" ht="17.25" customHeight="1" x14ac:dyDescent="0.2">
      <c r="A8" s="202" t="s">
        <v>0</v>
      </c>
      <c r="B8" s="202" t="s">
        <v>395</v>
      </c>
      <c r="C8" s="204" t="s">
        <v>402</v>
      </c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6"/>
    </row>
    <row r="9" spans="1:40" s="13" customFormat="1" ht="17.25" customHeight="1" x14ac:dyDescent="0.2">
      <c r="A9" s="203"/>
      <c r="B9" s="203"/>
      <c r="C9" s="167">
        <v>1</v>
      </c>
      <c r="D9" s="167">
        <v>2</v>
      </c>
      <c r="E9" s="167">
        <v>3</v>
      </c>
      <c r="F9" s="167">
        <v>4</v>
      </c>
      <c r="G9" s="167">
        <v>5</v>
      </c>
      <c r="H9" s="167">
        <v>6</v>
      </c>
      <c r="I9" s="167">
        <v>7</v>
      </c>
      <c r="J9" s="92">
        <v>8</v>
      </c>
      <c r="K9" s="92">
        <v>9</v>
      </c>
      <c r="L9" s="92">
        <v>10</v>
      </c>
      <c r="M9" s="92">
        <v>11</v>
      </c>
      <c r="N9" s="92">
        <v>12</v>
      </c>
      <c r="O9" s="92">
        <v>13</v>
      </c>
      <c r="P9" s="92">
        <v>14</v>
      </c>
      <c r="Q9" s="92">
        <v>15</v>
      </c>
      <c r="R9" s="92">
        <v>16</v>
      </c>
      <c r="S9" s="92">
        <v>17</v>
      </c>
      <c r="T9" s="92">
        <v>18</v>
      </c>
      <c r="U9" s="92">
        <v>19</v>
      </c>
      <c r="V9" s="92">
        <v>20</v>
      </c>
      <c r="W9" s="92">
        <v>21</v>
      </c>
      <c r="X9" s="92">
        <v>22</v>
      </c>
      <c r="Y9" s="92">
        <v>23</v>
      </c>
      <c r="Z9" s="92">
        <v>24</v>
      </c>
      <c r="AA9" s="92">
        <v>25</v>
      </c>
      <c r="AB9" s="92">
        <v>26</v>
      </c>
      <c r="AC9" s="92">
        <v>27</v>
      </c>
      <c r="AD9" s="92">
        <v>28</v>
      </c>
      <c r="AE9" s="92">
        <v>29</v>
      </c>
      <c r="AF9" s="92">
        <v>30</v>
      </c>
      <c r="AG9" s="92">
        <v>31</v>
      </c>
      <c r="AH9" s="92">
        <v>32</v>
      </c>
      <c r="AI9" s="92">
        <v>33</v>
      </c>
      <c r="AJ9" s="92">
        <v>34</v>
      </c>
      <c r="AK9" s="92">
        <v>35</v>
      </c>
      <c r="AL9" s="92">
        <v>36</v>
      </c>
      <c r="AM9" s="92">
        <v>37</v>
      </c>
      <c r="AN9" s="94">
        <v>38</v>
      </c>
    </row>
    <row r="10" spans="1:40" ht="12.75" x14ac:dyDescent="0.2">
      <c r="A10" s="30">
        <v>1</v>
      </c>
      <c r="B10" s="80" t="s">
        <v>115</v>
      </c>
      <c r="C10" s="100"/>
      <c r="D10" s="108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5"/>
      <c r="AI10" s="5"/>
      <c r="AJ10" s="5"/>
      <c r="AK10" s="5"/>
      <c r="AL10" s="5"/>
      <c r="AM10" s="5"/>
      <c r="AN10" s="5"/>
    </row>
    <row r="11" spans="1:40" hidden="1" x14ac:dyDescent="0.2">
      <c r="A11" s="7" t="s">
        <v>41</v>
      </c>
      <c r="B11" s="6" t="s">
        <v>113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5"/>
      <c r="AI11" s="5"/>
      <c r="AJ11" s="5"/>
      <c r="AK11" s="5"/>
      <c r="AL11" s="5"/>
      <c r="AM11" s="5"/>
      <c r="AN11" s="5"/>
    </row>
    <row r="12" spans="1:40" hidden="1" x14ac:dyDescent="0.2">
      <c r="A12" s="7" t="s">
        <v>42</v>
      </c>
      <c r="B12" s="6" t="s">
        <v>149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5"/>
      <c r="AI12" s="5"/>
      <c r="AJ12" s="5"/>
      <c r="AK12" s="5"/>
      <c r="AL12" s="5"/>
      <c r="AM12" s="5"/>
      <c r="AN12" s="5"/>
    </row>
    <row r="13" spans="1:40" ht="24" hidden="1" x14ac:dyDescent="0.2">
      <c r="A13" s="7" t="s">
        <v>208</v>
      </c>
      <c r="B13" s="18" t="s">
        <v>319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5"/>
      <c r="AI13" s="5"/>
      <c r="AJ13" s="5"/>
      <c r="AK13" s="5"/>
      <c r="AL13" s="5"/>
      <c r="AM13" s="5"/>
      <c r="AN13" s="5"/>
    </row>
    <row r="14" spans="1:40" ht="12.75" x14ac:dyDescent="0.2">
      <c r="A14" s="30">
        <v>2</v>
      </c>
      <c r="B14" s="80" t="s">
        <v>7</v>
      </c>
      <c r="C14" s="5"/>
      <c r="D14" s="100"/>
      <c r="E14" s="100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5"/>
      <c r="AI14" s="5"/>
      <c r="AJ14" s="5"/>
      <c r="AK14" s="5"/>
      <c r="AL14" s="5"/>
      <c r="AM14" s="5"/>
      <c r="AN14" s="5"/>
    </row>
    <row r="15" spans="1:40" ht="38.25" hidden="1" x14ac:dyDescent="0.2">
      <c r="A15" s="7" t="s">
        <v>209</v>
      </c>
      <c r="B15" s="36" t="s">
        <v>176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5"/>
      <c r="AI15" s="5"/>
      <c r="AJ15" s="5"/>
      <c r="AK15" s="5"/>
      <c r="AL15" s="5"/>
      <c r="AM15" s="5"/>
      <c r="AN15" s="5"/>
    </row>
    <row r="16" spans="1:40" ht="15.75" customHeight="1" x14ac:dyDescent="0.2">
      <c r="A16" s="30">
        <v>3</v>
      </c>
      <c r="B16" s="126" t="s">
        <v>117</v>
      </c>
      <c r="C16" s="5"/>
      <c r="D16" s="5"/>
      <c r="E16" s="5"/>
      <c r="F16" s="100"/>
      <c r="G16" s="100"/>
      <c r="H16" s="100"/>
      <c r="I16" s="108"/>
      <c r="J16" s="108"/>
      <c r="K16" s="108"/>
      <c r="L16" s="108"/>
      <c r="M16" s="108"/>
      <c r="N16" s="5"/>
      <c r="O16" s="5"/>
      <c r="P16" s="5"/>
      <c r="Q16" s="5"/>
      <c r="R16" s="5"/>
      <c r="S16" s="5"/>
      <c r="T16" s="5"/>
      <c r="U16" s="5"/>
      <c r="V16" s="5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5"/>
      <c r="AI16" s="5"/>
      <c r="AJ16" s="5"/>
      <c r="AK16" s="5"/>
      <c r="AL16" s="5"/>
      <c r="AM16" s="5"/>
      <c r="AN16" s="5"/>
    </row>
    <row r="17" spans="1:40" hidden="1" x14ac:dyDescent="0.2">
      <c r="A17" s="7" t="s">
        <v>197</v>
      </c>
      <c r="B17" s="6" t="s">
        <v>114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5"/>
      <c r="AI17" s="5"/>
      <c r="AJ17" s="5"/>
      <c r="AK17" s="5"/>
      <c r="AL17" s="5"/>
      <c r="AM17" s="5"/>
      <c r="AN17" s="5"/>
    </row>
    <row r="18" spans="1:40" hidden="1" x14ac:dyDescent="0.2">
      <c r="A18" s="7" t="s">
        <v>229</v>
      </c>
      <c r="B18" s="21" t="s">
        <v>151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5"/>
      <c r="AI18" s="5"/>
      <c r="AJ18" s="5"/>
      <c r="AK18" s="5"/>
      <c r="AL18" s="5"/>
      <c r="AM18" s="5"/>
      <c r="AN18" s="5"/>
    </row>
    <row r="19" spans="1:40" hidden="1" x14ac:dyDescent="0.2">
      <c r="A19" s="7" t="s">
        <v>230</v>
      </c>
      <c r="B19" s="6" t="s">
        <v>152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5"/>
      <c r="AI19" s="5"/>
      <c r="AJ19" s="5"/>
      <c r="AK19" s="5"/>
      <c r="AL19" s="5"/>
      <c r="AM19" s="5"/>
      <c r="AN19" s="5"/>
    </row>
    <row r="20" spans="1:40" ht="12.75" x14ac:dyDescent="0.2">
      <c r="A20" s="30">
        <v>4</v>
      </c>
      <c r="B20" s="80" t="s">
        <v>120</v>
      </c>
      <c r="C20" s="5"/>
      <c r="D20" s="5"/>
      <c r="E20" s="5"/>
      <c r="F20" s="5"/>
      <c r="G20" s="5"/>
      <c r="H20" s="5"/>
      <c r="I20" s="100"/>
      <c r="J20" s="100"/>
      <c r="K20" s="100"/>
      <c r="L20" s="100"/>
      <c r="M20" s="5"/>
      <c r="N20" s="5"/>
      <c r="O20" s="5"/>
      <c r="P20" s="5"/>
      <c r="Q20" s="5"/>
      <c r="R20" s="5"/>
      <c r="S20" s="5"/>
      <c r="T20" s="5"/>
      <c r="U20" s="5"/>
      <c r="V20" s="5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5"/>
      <c r="AI20" s="5"/>
      <c r="AJ20" s="5"/>
      <c r="AK20" s="5"/>
      <c r="AL20" s="5"/>
      <c r="AM20" s="5"/>
      <c r="AN20" s="5"/>
    </row>
    <row r="21" spans="1:40" ht="48" hidden="1" x14ac:dyDescent="0.2">
      <c r="A21" s="7" t="s">
        <v>180</v>
      </c>
      <c r="B21" s="18" t="s">
        <v>153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5"/>
      <c r="AI21" s="5"/>
      <c r="AJ21" s="5"/>
      <c r="AK21" s="5"/>
      <c r="AL21" s="5"/>
      <c r="AM21" s="5"/>
      <c r="AN21" s="5"/>
    </row>
    <row r="22" spans="1:40" ht="12.75" x14ac:dyDescent="0.2">
      <c r="A22" s="30">
        <v>5</v>
      </c>
      <c r="B22" s="122" t="s">
        <v>39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100"/>
      <c r="N22" s="5"/>
      <c r="O22" s="5"/>
      <c r="P22" s="5"/>
      <c r="Q22" s="5"/>
      <c r="R22" s="5"/>
      <c r="S22" s="5"/>
      <c r="T22" s="5"/>
      <c r="U22" s="5"/>
      <c r="V22" s="5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5"/>
      <c r="AI22" s="5"/>
      <c r="AJ22" s="5"/>
      <c r="AK22" s="5"/>
      <c r="AL22" s="5"/>
      <c r="AM22" s="5"/>
      <c r="AN22" s="5"/>
    </row>
    <row r="23" spans="1:40" hidden="1" x14ac:dyDescent="0.2">
      <c r="A23" s="7" t="s">
        <v>44</v>
      </c>
      <c r="B23" s="5" t="s">
        <v>111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5"/>
      <c r="AI23" s="5"/>
      <c r="AJ23" s="5"/>
      <c r="AK23" s="5"/>
      <c r="AL23" s="5"/>
      <c r="AM23" s="5"/>
      <c r="AN23" s="5"/>
    </row>
    <row r="24" spans="1:40" s="15" customFormat="1" ht="12.75" x14ac:dyDescent="0.2">
      <c r="A24" s="2"/>
      <c r="B24" s="2"/>
      <c r="C24" s="29"/>
      <c r="D24" s="29"/>
      <c r="E24" s="2"/>
      <c r="F24" s="2"/>
      <c r="G24" s="2"/>
    </row>
    <row r="25" spans="1:40" ht="12.75" x14ac:dyDescent="0.2">
      <c r="A25" s="16"/>
      <c r="E25" s="15"/>
      <c r="F25" s="15"/>
      <c r="G25" s="15"/>
    </row>
    <row r="26" spans="1:40" x14ac:dyDescent="0.2">
      <c r="G26" s="2"/>
    </row>
    <row r="27" spans="1:40" x14ac:dyDescent="0.2">
      <c r="G27" s="2"/>
    </row>
    <row r="28" spans="1:40" x14ac:dyDescent="0.2">
      <c r="G28" s="2"/>
    </row>
    <row r="29" spans="1:40" x14ac:dyDescent="0.2">
      <c r="G29" s="2"/>
    </row>
    <row r="30" spans="1:40" x14ac:dyDescent="0.2">
      <c r="G30" s="2"/>
    </row>
    <row r="31" spans="1:40" x14ac:dyDescent="0.2">
      <c r="G31" s="2"/>
    </row>
    <row r="32" spans="1:40" x14ac:dyDescent="0.2">
      <c r="G32" s="2"/>
    </row>
  </sheetData>
  <sheetProtection selectLockedCells="1" selectUnlockedCells="1"/>
  <mergeCells count="8">
    <mergeCell ref="A2:G2"/>
    <mergeCell ref="A3:G3"/>
    <mergeCell ref="A7:B7"/>
    <mergeCell ref="A8:A9"/>
    <mergeCell ref="B8:B9"/>
    <mergeCell ref="C7:AN7"/>
    <mergeCell ref="C8:AN8"/>
    <mergeCell ref="A4:Z4"/>
  </mergeCells>
  <printOptions horizontalCentered="1"/>
  <pageMargins left="0.59055118110236227" right="0.59055118110236227" top="0.98425196850393704" bottom="0.59055118110236227" header="0.19685039370078741" footer="0.39370078740157483"/>
  <pageSetup paperSize="9" fitToHeight="0" orientation="landscape" useFirstPageNumber="1" verticalDpi="300" r:id="rId1"/>
  <headerFooter alignWithMargins="0">
    <oddHeader>&amp;L&amp;G&amp;R&amp;G</oddHeader>
    <oddFooter>&amp;C&amp;"Times New Roman,Normal"&amp;12Página &amp;P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1-Dormitorios</vt:lpstr>
      <vt:lpstr>3-Administrativo</vt:lpstr>
      <vt:lpstr>2-Dep Granos</vt:lpstr>
      <vt:lpstr>2-Camara</vt:lpstr>
      <vt:lpstr>2-Gal.maquinarias</vt:lpstr>
      <vt:lpstr>1- Pista Secado</vt:lpstr>
      <vt:lpstr>'1- Pista Secado'!Área_de_impresión</vt:lpstr>
      <vt:lpstr>'2-Camara'!Área_de_impresión</vt:lpstr>
      <vt:lpstr>'2-Dep Granos'!Área_de_impresión</vt:lpstr>
      <vt:lpstr>'3-Administrativo'!Área_de_impresión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IPTA1</dc:creator>
  <cp:lastModifiedBy>Miriam</cp:lastModifiedBy>
  <cp:lastPrinted>2017-10-31T17:51:47Z</cp:lastPrinted>
  <dcterms:created xsi:type="dcterms:W3CDTF">2015-06-02T15:56:30Z</dcterms:created>
  <dcterms:modified xsi:type="dcterms:W3CDTF">2017-10-31T17:51:50Z</dcterms:modified>
</cp:coreProperties>
</file>